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寛\Desktop\"/>
    </mc:Choice>
  </mc:AlternateContent>
  <bookViews>
    <workbookView xWindow="0" yWindow="0" windowWidth="23040" windowHeight="8840" activeTab="3"/>
  </bookViews>
  <sheets>
    <sheet name="表紙" sheetId="2" r:id="rId1"/>
    <sheet name="目次" sheetId="3" r:id="rId2"/>
    <sheet name="評議員" sheetId="4" r:id="rId3"/>
    <sheet name="報告事項" sheetId="5" r:id="rId4"/>
    <sheet name="報告事項_選育" sheetId="6" r:id="rId5"/>
    <sheet name="報告事項_普及" sheetId="29" r:id="rId6"/>
    <sheet name="その他報告事項" sheetId="9" r:id="rId7"/>
    <sheet name="その他報告事項 (AP)" sheetId="10" r:id="rId8"/>
    <sheet name="部制" sheetId="11" r:id="rId9"/>
    <sheet name="新幹事及び委員 " sheetId="12" r:id="rId10"/>
    <sheet name="大会会計決算報告" sheetId="13" state="hidden" r:id="rId11"/>
    <sheet name="次回は＝選育会計報告" sheetId="17" r:id="rId12"/>
    <sheet name="審議事項 " sheetId="18" r:id="rId13"/>
    <sheet name="その他審議事項 " sheetId="20" r:id="rId14"/>
    <sheet name="その他審議事項  (2)" sheetId="41" r:id="rId15"/>
    <sheet name="審議事項_会計" sheetId="30" r:id="rId16"/>
    <sheet name="審議事項_一般会計" sheetId="32" r:id="rId17"/>
    <sheet name="審議事項_会計_予算案" sheetId="31" r:id="rId18"/>
    <sheet name="H29予算案" sheetId="36" r:id="rId19"/>
    <sheet name="審議事項_選育  " sheetId="21" r:id="rId20"/>
    <sheet name="審議_選育費徴収" sheetId="23" r:id="rId21"/>
    <sheet name="H29普及事業計画" sheetId="24" r:id="rId22"/>
    <sheet name="BR予算" sheetId="26" r:id="rId23"/>
    <sheet name="選育予算案 " sheetId="27" r:id="rId24"/>
    <sheet name="今年度幹事及び委員" sheetId="28" r:id="rId25"/>
    <sheet name="H28予算　資料" sheetId="33" r:id="rId26"/>
    <sheet name="H28決算" sheetId="34" r:id="rId27"/>
    <sheet name="H28決算(予算案との比較)　資料" sheetId="35" r:id="rId28"/>
    <sheet name="H29予算案(前年度決算との比較)　資料" sheetId="37" r:id="rId29"/>
    <sheet name="Ｈ28一般会計決算案" sheetId="38" r:id="rId30"/>
    <sheet name="Ｈ29一般会計予算案" sheetId="39" r:id="rId31"/>
  </sheets>
  <definedNames>
    <definedName name="________xlnm.Print_Area" localSheetId="29">Ｈ28一般会計決算案!$A$3:$H$31</definedName>
    <definedName name="_______xlnm.Print_Area" localSheetId="28">'H29予算案(前年度決算との比較)　資料'!$A$2:$I$25</definedName>
    <definedName name="______xlnm.Print_Area" localSheetId="18">H29予算案!$A$2:$I$24</definedName>
    <definedName name="_____xlnm.Print_Area" localSheetId="27">'H28決算(予算案との比較)　資料'!$A$2:$I$32</definedName>
    <definedName name="____xlnm.Print_Area" localSheetId="26">H28決算!$A$2:$I$30</definedName>
    <definedName name="___xlnm.Print_Area" localSheetId="25">'H28予算　資料'!$A$2:$I$32</definedName>
    <definedName name="__xlnm.Print_Area" localSheetId="22">BR予算!$B$2:$M$41</definedName>
    <definedName name="Excel_BuiltIn_Print_Area" localSheetId="29">Ｈ28一般会計決算案!$A$3:$I$31</definedName>
    <definedName name="Excel_BuiltIn_Print_Area" localSheetId="26">H28決算!$A$2:$K$33</definedName>
    <definedName name="Excel_BuiltIn_Print_Area" localSheetId="27">'H28決算(予算案との比較)　資料'!$A$2:$I$32</definedName>
    <definedName name="Excel_BuiltIn_Print_Area" localSheetId="25">'H28予算　資料'!$A$2:$I$32</definedName>
    <definedName name="Excel_BuiltIn_Print_Area" localSheetId="18">H29予算案!$A$2:$I$24</definedName>
    <definedName name="Excel_BuiltIn_Print_Area" localSheetId="28">'H29予算案(前年度決算との比較)　資料'!$A$2:$I$25</definedName>
    <definedName name="_xlnm.Print_Area" localSheetId="22">BR予算!$B$2:$M$41</definedName>
    <definedName name="_xlnm.Print_Area" localSheetId="29">Ｈ28一般会計決算案!$A$1:$I$27</definedName>
    <definedName name="_xlnm.Print_Area" localSheetId="26">H28決算!$A$1:$K$36</definedName>
    <definedName name="_xlnm.Print_Area" localSheetId="27">'H28決算(予算案との比較)　資料'!$A$1:$K$27</definedName>
    <definedName name="_xlnm.Print_Area" localSheetId="25">'H28予算　資料'!$A$1:$J$29</definedName>
    <definedName name="_xlnm.Print_Area" localSheetId="30">Ｈ29一般会計予算案!$A$1:$H$37</definedName>
    <definedName name="_xlnm.Print_Area" localSheetId="21">H29普及事業計画!$A$1:$I$22</definedName>
    <definedName name="_xlnm.Print_Area" localSheetId="18">H29予算案!$A$1:$K$36</definedName>
    <definedName name="_xlnm.Print_Area" localSheetId="28">'H29予算案(前年度決算との比較)　資料'!$A$1:$K$26</definedName>
    <definedName name="_xlnm.Print_Area" localSheetId="13">'その他審議事項 '!$A$1:$F$35</definedName>
    <definedName name="_xlnm.Print_Area" localSheetId="14">'その他審議事項  (2)'!$A$1:$F$35</definedName>
    <definedName name="_xlnm.Print_Area" localSheetId="6">その他報告事項!$A$1:$O$34</definedName>
    <definedName name="_xlnm.Print_Area" localSheetId="7">'その他報告事項 (AP)'!$A$1:$M$25</definedName>
    <definedName name="_xlnm.Print_Area" localSheetId="24">今年度幹事及び委員!$A$1:$I$39</definedName>
    <definedName name="_xlnm.Print_Area" localSheetId="11">'次回は＝選育会計報告'!$A$1:$G$53</definedName>
    <definedName name="_xlnm.Print_Area" localSheetId="20">審議_選育費徴収!$A$1:$A$39</definedName>
    <definedName name="_xlnm.Print_Area" localSheetId="12">'審議事項 '!$A$1:$F$48</definedName>
    <definedName name="_xlnm.Print_Area" localSheetId="19">'審議事項_選育  '!$B$1:$K$41</definedName>
    <definedName name="_xlnm.Print_Area" localSheetId="9">'新幹事及び委員 '!$A$1:$J$45</definedName>
    <definedName name="_xlnm.Print_Area" localSheetId="23">'選育予算案 '!$A$1:$I$49</definedName>
    <definedName name="_xlnm.Print_Area" localSheetId="8">部制!$A$1:$D$32</definedName>
    <definedName name="_xlnm.Print_Area" localSheetId="3">報告事項!$A$1:$F$43</definedName>
    <definedName name="_xlnm.Print_Area" localSheetId="4">報告事項_選育!$A$1:$D$50</definedName>
    <definedName name="_xlnm.Print_Area" localSheetId="5">報告事項_普及!$A$1:$J$30</definedName>
    <definedName name="_xlnm.Print_Area" localSheetId="1">目次!$A$1:$E$31</definedName>
    <definedName name="Z_CF29CED1_1AD9_49C5_B1ED_0BF07DCE9029_.wvu.PrintArea" localSheetId="13" hidden="1">'その他審議事項 '!$A$1:$F$35</definedName>
    <definedName name="Z_CF29CED1_1AD9_49C5_B1ED_0BF07DCE9029_.wvu.PrintArea" localSheetId="14" hidden="1">'その他審議事項  (2)'!$A$1:$F$35</definedName>
    <definedName name="Z_CF29CED1_1AD9_49C5_B1ED_0BF07DCE9029_.wvu.PrintArea" localSheetId="6" hidden="1">その他報告事項!$A$1:$M$34</definedName>
    <definedName name="Z_CF29CED1_1AD9_49C5_B1ED_0BF07DCE9029_.wvu.PrintArea" localSheetId="7" hidden="1">'その他報告事項 (AP)'!$A$1:$M$38</definedName>
    <definedName name="Z_CF29CED1_1AD9_49C5_B1ED_0BF07DCE9029_.wvu.PrintArea" localSheetId="8" hidden="1">部制!$A$1:$D$32</definedName>
    <definedName name="Z_CF29CED1_1AD9_49C5_B1ED_0BF07DCE9029_.wvu.PrintArea" localSheetId="3" hidden="1">報告事項!$A$1:$F$39</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9" l="1"/>
  <c r="G8" i="39"/>
  <c r="E9" i="39"/>
  <c r="G9" i="39"/>
  <c r="E10" i="39"/>
  <c r="G10" i="39"/>
  <c r="E11" i="39"/>
  <c r="G11" i="39"/>
  <c r="E12" i="39"/>
  <c r="G12" i="39"/>
  <c r="C13" i="39"/>
  <c r="D13" i="39"/>
  <c r="E13" i="39"/>
  <c r="F13" i="39"/>
  <c r="G13" i="39"/>
  <c r="E14" i="39"/>
  <c r="G14" i="39"/>
  <c r="E15" i="39"/>
  <c r="G15" i="39"/>
  <c r="E16" i="39"/>
  <c r="G16" i="39"/>
  <c r="E17" i="39"/>
  <c r="G17" i="39"/>
  <c r="E18" i="39"/>
  <c r="G18" i="39"/>
  <c r="E19" i="39"/>
  <c r="G19" i="39"/>
  <c r="E20" i="39"/>
  <c r="G20" i="39"/>
  <c r="E21" i="39"/>
  <c r="G21" i="39"/>
  <c r="G22" i="39"/>
  <c r="C23" i="39"/>
  <c r="D23" i="39"/>
  <c r="E23" i="39"/>
  <c r="F23" i="39"/>
  <c r="G23" i="39"/>
  <c r="C24" i="39"/>
  <c r="D24" i="39"/>
  <c r="E24" i="39"/>
  <c r="F24" i="39"/>
  <c r="G24" i="39"/>
  <c r="E8" i="38"/>
  <c r="G8" i="38"/>
  <c r="E9" i="38"/>
  <c r="G9" i="38"/>
  <c r="E10" i="38"/>
  <c r="G10" i="38"/>
  <c r="E11" i="38"/>
  <c r="G11" i="38"/>
  <c r="E12" i="38"/>
  <c r="G12" i="38"/>
  <c r="C13" i="38"/>
  <c r="D13" i="38"/>
  <c r="E13" i="38"/>
  <c r="F13" i="38"/>
  <c r="G13" i="38"/>
  <c r="E14" i="38"/>
  <c r="G14" i="38"/>
  <c r="E15" i="38"/>
  <c r="G15" i="38"/>
  <c r="E16" i="38"/>
  <c r="G16" i="38"/>
  <c r="E17" i="38"/>
  <c r="G17" i="38"/>
  <c r="E18" i="38"/>
  <c r="G18" i="38"/>
  <c r="E19" i="38"/>
  <c r="G19" i="38"/>
  <c r="E20" i="38"/>
  <c r="G20" i="38"/>
  <c r="E21" i="38"/>
  <c r="G21" i="38"/>
  <c r="C22" i="38"/>
  <c r="D22" i="38"/>
  <c r="E22" i="38"/>
  <c r="F22" i="38"/>
  <c r="G22" i="38"/>
  <c r="C23" i="38"/>
  <c r="D23" i="38"/>
  <c r="E23" i="38"/>
  <c r="F23" i="38"/>
  <c r="G23" i="38"/>
  <c r="H7" i="37"/>
  <c r="J7" i="37"/>
  <c r="C8" i="37"/>
  <c r="D8" i="37"/>
  <c r="E8" i="37"/>
  <c r="F8" i="37"/>
  <c r="G8" i="37"/>
  <c r="H8" i="37"/>
  <c r="J8" i="37"/>
  <c r="C9" i="37"/>
  <c r="D9" i="37"/>
  <c r="E9" i="37"/>
  <c r="F9" i="37"/>
  <c r="G9" i="37"/>
  <c r="H9" i="37"/>
  <c r="J9" i="37"/>
  <c r="C10" i="37"/>
  <c r="D10" i="37"/>
  <c r="E10" i="37"/>
  <c r="F10" i="37"/>
  <c r="G10" i="37"/>
  <c r="H10" i="37"/>
  <c r="J10" i="37"/>
  <c r="C11" i="37"/>
  <c r="D11" i="37"/>
  <c r="E11" i="37"/>
  <c r="F11" i="37"/>
  <c r="G11" i="37"/>
  <c r="H11" i="37"/>
  <c r="J11" i="37"/>
  <c r="C12" i="37"/>
  <c r="D12" i="37"/>
  <c r="E12" i="37"/>
  <c r="F12" i="37"/>
  <c r="G12" i="37"/>
  <c r="H12" i="37"/>
  <c r="J12" i="37"/>
  <c r="D13" i="37"/>
  <c r="F13" i="37"/>
  <c r="G13" i="37"/>
  <c r="H13" i="37"/>
  <c r="J13" i="37"/>
  <c r="C14" i="37"/>
  <c r="D14" i="37"/>
  <c r="E14" i="37"/>
  <c r="F14" i="37"/>
  <c r="G14" i="37"/>
  <c r="H14" i="37"/>
  <c r="J14" i="37"/>
  <c r="C15" i="37"/>
  <c r="D15" i="37"/>
  <c r="E15" i="37"/>
  <c r="F15" i="37"/>
  <c r="G15" i="37"/>
  <c r="H15" i="37"/>
  <c r="J15" i="37"/>
  <c r="C16" i="37"/>
  <c r="D16" i="37"/>
  <c r="E16" i="37"/>
  <c r="F16" i="37"/>
  <c r="G16" i="37"/>
  <c r="H16" i="37"/>
  <c r="J16" i="37"/>
  <c r="C17" i="37"/>
  <c r="D17" i="37"/>
  <c r="F17" i="37"/>
  <c r="G17" i="37"/>
  <c r="H17" i="37"/>
  <c r="J17" i="37"/>
  <c r="D18" i="37"/>
  <c r="F18" i="37"/>
  <c r="G18" i="37"/>
  <c r="H18" i="37"/>
  <c r="J18" i="37"/>
  <c r="D19" i="37"/>
  <c r="F19" i="37"/>
  <c r="G19" i="37"/>
  <c r="H19" i="37"/>
  <c r="J19" i="37"/>
  <c r="C20" i="37"/>
  <c r="D20" i="37"/>
  <c r="E20" i="37"/>
  <c r="F20" i="37"/>
  <c r="G20" i="37"/>
  <c r="H20" i="37"/>
  <c r="J20" i="37"/>
  <c r="C21" i="37"/>
  <c r="D21" i="37"/>
  <c r="E21" i="37"/>
  <c r="F21" i="37"/>
  <c r="G21" i="37"/>
  <c r="H21" i="37"/>
  <c r="J21" i="37"/>
  <c r="C22" i="37"/>
  <c r="D22" i="37"/>
  <c r="E22" i="37"/>
  <c r="F22" i="37"/>
  <c r="G22" i="37"/>
  <c r="H22" i="37"/>
  <c r="J22" i="37"/>
  <c r="H8" i="36"/>
  <c r="H9" i="36"/>
  <c r="H10" i="36"/>
  <c r="C11" i="36"/>
  <c r="D11" i="36"/>
  <c r="E11" i="36"/>
  <c r="F11" i="36"/>
  <c r="G11" i="36"/>
  <c r="H11" i="36"/>
  <c r="J11" i="36"/>
  <c r="H12" i="36"/>
  <c r="H13" i="36"/>
  <c r="C14" i="36"/>
  <c r="D14" i="36"/>
  <c r="E14" i="36"/>
  <c r="F14" i="36"/>
  <c r="G14" i="36"/>
  <c r="H14" i="36"/>
  <c r="J14" i="36"/>
  <c r="H15" i="36"/>
  <c r="H16" i="36"/>
  <c r="H17" i="36"/>
  <c r="H18" i="36"/>
  <c r="H19" i="36"/>
  <c r="H20" i="36"/>
  <c r="C21" i="36"/>
  <c r="D21" i="36"/>
  <c r="E21" i="36"/>
  <c r="F21" i="36"/>
  <c r="G21" i="36"/>
  <c r="H21" i="36"/>
  <c r="J21" i="36"/>
  <c r="C22" i="36"/>
  <c r="D22" i="36"/>
  <c r="E22" i="36"/>
  <c r="F22" i="36"/>
  <c r="G22" i="36"/>
  <c r="H22" i="36"/>
  <c r="J22" i="36"/>
  <c r="H23" i="36"/>
  <c r="H24" i="36"/>
  <c r="J7" i="35"/>
  <c r="C8" i="35"/>
  <c r="D8" i="35"/>
  <c r="E8" i="35"/>
  <c r="F8" i="35"/>
  <c r="G8" i="35"/>
  <c r="H8" i="35"/>
  <c r="J8" i="35"/>
  <c r="C9" i="35"/>
  <c r="D9" i="35"/>
  <c r="E9" i="35"/>
  <c r="F9" i="35"/>
  <c r="G9" i="35"/>
  <c r="H9" i="35"/>
  <c r="J9" i="35"/>
  <c r="C10" i="35"/>
  <c r="D10" i="35"/>
  <c r="E10" i="35"/>
  <c r="F10" i="35"/>
  <c r="G10" i="35"/>
  <c r="H10" i="35"/>
  <c r="C11" i="35"/>
  <c r="D11" i="35"/>
  <c r="E11" i="35"/>
  <c r="F11" i="35"/>
  <c r="G11" i="35"/>
  <c r="H11" i="35"/>
  <c r="J11" i="35"/>
  <c r="C12" i="35"/>
  <c r="D12" i="35"/>
  <c r="E12" i="35"/>
  <c r="F12" i="35"/>
  <c r="G12" i="35"/>
  <c r="H12" i="35"/>
  <c r="J12" i="35"/>
  <c r="D13" i="35"/>
  <c r="F13" i="35"/>
  <c r="G13" i="35"/>
  <c r="H13" i="35"/>
  <c r="J13" i="35"/>
  <c r="C14" i="35"/>
  <c r="D14" i="35"/>
  <c r="E14" i="35"/>
  <c r="F14" i="35"/>
  <c r="G14" i="35"/>
  <c r="H14" i="35"/>
  <c r="J14" i="35"/>
  <c r="C15" i="35"/>
  <c r="D15" i="35"/>
  <c r="E15" i="35"/>
  <c r="F15" i="35"/>
  <c r="G15" i="35"/>
  <c r="H15" i="35"/>
  <c r="J15" i="35"/>
  <c r="C16" i="35"/>
  <c r="D16" i="35"/>
  <c r="E16" i="35"/>
  <c r="F16" i="35"/>
  <c r="G16" i="35"/>
  <c r="H16" i="35"/>
  <c r="J16" i="35"/>
  <c r="C17" i="35"/>
  <c r="D17" i="35"/>
  <c r="E17" i="35"/>
  <c r="F17" i="35"/>
  <c r="G17" i="35"/>
  <c r="H17" i="35"/>
  <c r="J17" i="35"/>
  <c r="D18" i="35"/>
  <c r="F18" i="35"/>
  <c r="G18" i="35"/>
  <c r="H18" i="35"/>
  <c r="J18" i="35"/>
  <c r="D19" i="35"/>
  <c r="F19" i="35"/>
  <c r="G19" i="35"/>
  <c r="H19" i="35"/>
  <c r="J19" i="35"/>
  <c r="D20" i="35"/>
  <c r="F20" i="35"/>
  <c r="H20" i="35"/>
  <c r="J20" i="35"/>
  <c r="C21" i="35"/>
  <c r="D21" i="35"/>
  <c r="E21" i="35"/>
  <c r="F21" i="35"/>
  <c r="G21" i="35"/>
  <c r="H21" i="35"/>
  <c r="J21" i="35"/>
  <c r="C22" i="35"/>
  <c r="D22" i="35"/>
  <c r="E22" i="35"/>
  <c r="F22" i="35"/>
  <c r="G22" i="35"/>
  <c r="H22" i="35"/>
  <c r="J22" i="35"/>
  <c r="C23" i="35"/>
  <c r="D23" i="35"/>
  <c r="E23" i="35"/>
  <c r="F23" i="35"/>
  <c r="G23" i="35"/>
  <c r="H23" i="35"/>
  <c r="J23" i="35"/>
  <c r="H7" i="34"/>
  <c r="H8" i="34"/>
  <c r="H9" i="34"/>
  <c r="H10" i="34"/>
  <c r="H11" i="34"/>
  <c r="H12" i="34"/>
  <c r="C13" i="34"/>
  <c r="D13" i="34"/>
  <c r="E13" i="34"/>
  <c r="F13" i="34"/>
  <c r="G13" i="34"/>
  <c r="H13" i="34"/>
  <c r="J13" i="34"/>
  <c r="H14" i="34"/>
  <c r="H15" i="34"/>
  <c r="H16" i="34"/>
  <c r="H17" i="34"/>
  <c r="H18" i="34"/>
  <c r="H19" i="34"/>
  <c r="H20" i="34"/>
  <c r="H21" i="34"/>
  <c r="H22" i="34"/>
  <c r="H23" i="34"/>
  <c r="C24" i="34"/>
  <c r="D24" i="34"/>
  <c r="E24" i="34"/>
  <c r="F24" i="34"/>
  <c r="G24" i="34"/>
  <c r="H24" i="34"/>
  <c r="J24" i="34"/>
  <c r="C25" i="34"/>
  <c r="D25" i="34"/>
  <c r="E25" i="34"/>
  <c r="F25" i="34"/>
  <c r="G25" i="34"/>
  <c r="H25" i="34"/>
  <c r="J25" i="34"/>
  <c r="H26" i="34"/>
  <c r="H27" i="34"/>
  <c r="H8" i="33"/>
  <c r="H9" i="33"/>
  <c r="H10" i="33"/>
  <c r="C11" i="33"/>
  <c r="D11" i="33"/>
  <c r="E11" i="33"/>
  <c r="F11" i="33"/>
  <c r="G11" i="33"/>
  <c r="H11" i="33"/>
  <c r="J11" i="33"/>
  <c r="H12" i="33"/>
  <c r="H13" i="33"/>
  <c r="H14" i="33"/>
  <c r="H15" i="33"/>
  <c r="H16" i="33"/>
  <c r="H17" i="33"/>
  <c r="H18" i="33"/>
  <c r="H19" i="33"/>
  <c r="H20" i="33"/>
  <c r="C21" i="33"/>
  <c r="D21" i="33"/>
  <c r="E21" i="33"/>
  <c r="F21" i="33"/>
  <c r="G21" i="33"/>
  <c r="H21" i="33"/>
  <c r="J21" i="33"/>
  <c r="C22" i="33"/>
  <c r="D22" i="33"/>
  <c r="E22" i="33"/>
  <c r="F22" i="33"/>
  <c r="G22" i="33"/>
  <c r="H22" i="33"/>
  <c r="J22" i="33"/>
  <c r="H24" i="33"/>
  <c r="H26" i="33"/>
  <c r="G8" i="27"/>
  <c r="G9" i="27"/>
  <c r="G12" i="27"/>
  <c r="G18" i="27"/>
  <c r="G20" i="27"/>
  <c r="G21" i="27"/>
  <c r="G23" i="27"/>
  <c r="G24" i="27"/>
  <c r="G26" i="27"/>
  <c r="D32" i="27"/>
  <c r="G29" i="27"/>
  <c r="G30" i="27"/>
  <c r="G32" i="27"/>
  <c r="F9" i="26"/>
  <c r="G8" i="26"/>
  <c r="K8" i="26"/>
  <c r="L8" i="26"/>
  <c r="K11" i="26"/>
  <c r="L11" i="26"/>
  <c r="E25" i="26"/>
  <c r="G40" i="26"/>
  <c r="L40" i="26"/>
  <c r="L41" i="26"/>
  <c r="F21" i="23"/>
  <c r="H21" i="23"/>
  <c r="F22" i="23"/>
  <c r="H22" i="23"/>
  <c r="I22" i="23"/>
  <c r="F23" i="23"/>
  <c r="H23" i="23"/>
  <c r="I23" i="23"/>
  <c r="D26" i="23"/>
  <c r="F26" i="23"/>
  <c r="G26" i="23"/>
  <c r="H26" i="23"/>
  <c r="I26" i="23"/>
  <c r="J26" i="23"/>
  <c r="K26" i="23"/>
  <c r="D27" i="23"/>
  <c r="F27" i="23"/>
  <c r="G27" i="23"/>
  <c r="H27" i="23"/>
  <c r="I27" i="23"/>
  <c r="J27" i="23"/>
  <c r="K27" i="23"/>
  <c r="D28" i="23"/>
  <c r="F28" i="23"/>
  <c r="G28" i="23"/>
  <c r="H28" i="23"/>
  <c r="I28" i="23"/>
  <c r="J28" i="23"/>
  <c r="K28" i="23"/>
  <c r="I43" i="23"/>
  <c r="I46" i="23"/>
  <c r="I49" i="23"/>
  <c r="G14" i="17"/>
  <c r="G18" i="17"/>
  <c r="G24" i="17"/>
  <c r="C32" i="17"/>
  <c r="G29" i="17"/>
  <c r="G30" i="17"/>
  <c r="G32" i="17"/>
  <c r="C44" i="17"/>
  <c r="G52" i="17"/>
</calcChain>
</file>

<file path=xl/sharedStrings.xml><?xml version="1.0" encoding="utf-8"?>
<sst xmlns="http://schemas.openxmlformats.org/spreadsheetml/2006/main" count="1097" uniqueCount="789">
  <si>
    <t>　　主催：日本学生ライフル射撃連盟関東支部</t>
  </si>
  <si>
    <t>　　場所：國學院大学渋谷キャンパス　５号館　５２０１教室</t>
    <rPh sb="5" eb="10">
      <t>コクガクインダイガク</t>
    </rPh>
    <rPh sb="10" eb="12">
      <t>シブヤ</t>
    </rPh>
    <rPh sb="19" eb="21">
      <t>ゴウカン</t>
    </rPh>
    <rPh sb="26" eb="28">
      <t>キョウシツ</t>
    </rPh>
    <phoneticPr fontId="6"/>
  </si>
  <si>
    <t>　　期日：平成28年12月4日（日）</t>
    <rPh sb="16" eb="17">
      <t>ニチ</t>
    </rPh>
    <phoneticPr fontId="6"/>
  </si>
  <si>
    <t>評議員会　及び　支部総会</t>
  </si>
  <si>
    <t>日本学生ライフル射撃連盟関東支部</t>
  </si>
  <si>
    <t>平成28年度</t>
    <phoneticPr fontId="6"/>
  </si>
  <si>
    <t>関東支部評議員及び代表者一覧</t>
  </si>
  <si>
    <t xml:space="preserve"> 大学名</t>
  </si>
  <si>
    <t>評議員</t>
  </si>
  <si>
    <t xml:space="preserve"> 代表者</t>
  </si>
  <si>
    <t>青山学院</t>
  </si>
  <si>
    <t>　　小西　　俊弘</t>
    <phoneticPr fontId="6"/>
  </si>
  <si>
    <t>　　　小西　　俊弘</t>
    <phoneticPr fontId="6"/>
  </si>
  <si>
    <t>小西　俊弘</t>
  </si>
  <si>
    <t>学習院</t>
  </si>
  <si>
    <t xml:space="preserve">　　　石井　睦大＊ </t>
    <rPh sb="3" eb="5">
      <t>イシイ</t>
    </rPh>
    <rPh sb="6" eb="7">
      <t>ムツ</t>
    </rPh>
    <rPh sb="7" eb="8">
      <t>ダイ</t>
    </rPh>
    <phoneticPr fontId="6"/>
  </si>
  <si>
    <t>関東学院</t>
  </si>
  <si>
    <t xml:space="preserve">　　　土屋　　優成 </t>
    <rPh sb="3" eb="5">
      <t>ツチヤ</t>
    </rPh>
    <rPh sb="7" eb="8">
      <t>ユウ</t>
    </rPh>
    <rPh sb="8" eb="9">
      <t>セイ</t>
    </rPh>
    <phoneticPr fontId="6"/>
  </si>
  <si>
    <t>慶應義塾</t>
  </si>
  <si>
    <t>　　大木　　盛義</t>
    <rPh sb="2" eb="4">
      <t>オオキ</t>
    </rPh>
    <rPh sb="6" eb="7">
      <t>モリ</t>
    </rPh>
    <rPh sb="7" eb="8">
      <t>ヨシ</t>
    </rPh>
    <phoneticPr fontId="6"/>
  </si>
  <si>
    <t>　　　大木　　盛義</t>
    <rPh sb="3" eb="5">
      <t>オオキ</t>
    </rPh>
    <rPh sb="7" eb="8">
      <t>モリ</t>
    </rPh>
    <rPh sb="8" eb="9">
      <t>ヨシ</t>
    </rPh>
    <phoneticPr fontId="6"/>
  </si>
  <si>
    <t>永谷  喜一郎</t>
  </si>
  <si>
    <t>國學院</t>
  </si>
  <si>
    <t>　　太田　　寛道＊</t>
    <rPh sb="2" eb="4">
      <t>オオタ</t>
    </rPh>
    <phoneticPr fontId="6"/>
  </si>
  <si>
    <t>鈴木　知美</t>
  </si>
  <si>
    <t>国士舘</t>
    <rPh sb="0" eb="3">
      <t>コクシカン</t>
    </rPh>
    <phoneticPr fontId="6"/>
  </si>
  <si>
    <t xml:space="preserve">　　青田　　春樹＊ </t>
    <rPh sb="2" eb="4">
      <t>アオタ</t>
    </rPh>
    <rPh sb="6" eb="8">
      <t>ハルキ</t>
    </rPh>
    <phoneticPr fontId="6"/>
  </si>
  <si>
    <t xml:space="preserve">　　　青田　　春樹＊ </t>
    <phoneticPr fontId="6"/>
  </si>
  <si>
    <t>駒　澤</t>
  </si>
  <si>
    <t xml:space="preserve">　　吉岡　　秀雄 </t>
    <rPh sb="2" eb="4">
      <t>ヨシオカ</t>
    </rPh>
    <rPh sb="6" eb="8">
      <t>ヒデオ</t>
    </rPh>
    <phoneticPr fontId="6"/>
  </si>
  <si>
    <t xml:space="preserve">　　　吉岡　　秀雄 </t>
    <phoneticPr fontId="6"/>
  </si>
  <si>
    <t>松村浩平</t>
  </si>
  <si>
    <t>芝浦工業</t>
  </si>
  <si>
    <t>　　　石田　　宗嗣</t>
    <rPh sb="3" eb="5">
      <t>イシダ</t>
    </rPh>
    <rPh sb="7" eb="9">
      <t>ムネツグ</t>
    </rPh>
    <phoneticPr fontId="6"/>
  </si>
  <si>
    <t>鈴木浩太</t>
  </si>
  <si>
    <t>専　修</t>
  </si>
  <si>
    <t>　　　藤田　　雄亮</t>
    <rPh sb="3" eb="5">
      <t>フジタ</t>
    </rPh>
    <rPh sb="7" eb="9">
      <t>オリョウ</t>
    </rPh>
    <phoneticPr fontId="6"/>
  </si>
  <si>
    <t>根本均</t>
  </si>
  <si>
    <t>千　葉</t>
  </si>
  <si>
    <t xml:space="preserve">　　　平岡　　龍矢＊ </t>
    <rPh sb="3" eb="5">
      <t>ヒラオカ</t>
    </rPh>
    <rPh sb="7" eb="8">
      <t>リュウヤ</t>
    </rPh>
    <rPh sb="8" eb="9">
      <t>ヤ</t>
    </rPh>
    <phoneticPr fontId="6"/>
  </si>
  <si>
    <t>大橋卓也</t>
  </si>
  <si>
    <t>千葉工業</t>
  </si>
  <si>
    <t>　　芝田　　雄太＊</t>
    <phoneticPr fontId="6"/>
  </si>
  <si>
    <t xml:space="preserve">　　　芝田　　雄太＊ </t>
    <rPh sb="3" eb="5">
      <t>シバタ</t>
    </rPh>
    <rPh sb="7" eb="8">
      <t>オス</t>
    </rPh>
    <rPh sb="8" eb="9">
      <t>フトシ</t>
    </rPh>
    <phoneticPr fontId="6"/>
  </si>
  <si>
    <t>中　央</t>
  </si>
  <si>
    <t xml:space="preserve">　　　谷岡　　拓＊ </t>
    <rPh sb="3" eb="5">
      <t>タニオカ</t>
    </rPh>
    <rPh sb="7" eb="8">
      <t>タク</t>
    </rPh>
    <phoneticPr fontId="6"/>
  </si>
  <si>
    <t>筑　波</t>
  </si>
  <si>
    <t>　　　鈴木　　友里亜</t>
    <rPh sb="3" eb="5">
      <t>スズキ</t>
    </rPh>
    <rPh sb="7" eb="9">
      <t>ユリ</t>
    </rPh>
    <rPh sb="9" eb="10">
      <t>ア</t>
    </rPh>
    <phoneticPr fontId="6"/>
  </si>
  <si>
    <t>東　海</t>
  </si>
  <si>
    <t>　　　小林　　明史</t>
    <rPh sb="3" eb="5">
      <t>コバヤシ</t>
    </rPh>
    <rPh sb="7" eb="9">
      <t>アキヒミ</t>
    </rPh>
    <phoneticPr fontId="6"/>
  </si>
  <si>
    <t>東　京</t>
  </si>
  <si>
    <t>　　内田　　太一</t>
    <rPh sb="2" eb="4">
      <t>ウチダ</t>
    </rPh>
    <rPh sb="6" eb="8">
      <t>タイチ</t>
    </rPh>
    <phoneticPr fontId="6"/>
  </si>
  <si>
    <t>　　　内田　　太一</t>
    <phoneticPr fontId="6"/>
  </si>
  <si>
    <t>東京経済</t>
  </si>
  <si>
    <t>　　長谷川 恵一</t>
    <phoneticPr fontId="6"/>
  </si>
  <si>
    <t xml:space="preserve">　　　長谷川 恵一 </t>
    <rPh sb="3" eb="6">
      <t>ハセガワ</t>
    </rPh>
    <rPh sb="7" eb="9">
      <t>ケイイチ</t>
    </rPh>
    <phoneticPr fontId="6"/>
  </si>
  <si>
    <t>長谷川恵一</t>
  </si>
  <si>
    <t>東北学院</t>
  </si>
  <si>
    <t>　　粟野　　眞</t>
    <phoneticPr fontId="6"/>
  </si>
  <si>
    <t>　　　粟野　　眞</t>
    <phoneticPr fontId="6"/>
  </si>
  <si>
    <t>粟野眞</t>
  </si>
  <si>
    <t>東北工業</t>
  </si>
  <si>
    <t xml:space="preserve">　　向山　　貴史＊ </t>
    <rPh sb="2" eb="4">
      <t>ムコウヤマ</t>
    </rPh>
    <rPh sb="6" eb="7">
      <t>タカシ</t>
    </rPh>
    <rPh sb="7" eb="8">
      <t>シ</t>
    </rPh>
    <phoneticPr fontId="6"/>
  </si>
  <si>
    <t>佐藤郁雄</t>
  </si>
  <si>
    <t>東　洋</t>
  </si>
  <si>
    <t>　　田原　　一希</t>
    <rPh sb="2" eb="4">
      <t>タハラ</t>
    </rPh>
    <rPh sb="6" eb="8">
      <t>イッキ</t>
    </rPh>
    <phoneticPr fontId="6"/>
  </si>
  <si>
    <t>　　　小田切　駿＊</t>
    <phoneticPr fontId="6"/>
  </si>
  <si>
    <t>日　本</t>
  </si>
  <si>
    <t>　　齊藤　　政之</t>
    <rPh sb="2" eb="3">
      <t>サイ</t>
    </rPh>
    <phoneticPr fontId="6"/>
  </si>
  <si>
    <t xml:space="preserve">　　　井黒　　友斗＊ </t>
    <rPh sb="3" eb="5">
      <t>イグロ</t>
    </rPh>
    <rPh sb="7" eb="9">
      <t>ユウト</t>
    </rPh>
    <phoneticPr fontId="6"/>
  </si>
  <si>
    <t>防  衛</t>
  </si>
  <si>
    <t xml:space="preserve">　　真金　　博和 </t>
    <phoneticPr fontId="6"/>
  </si>
  <si>
    <t xml:space="preserve">　　　真金　　博和 </t>
    <phoneticPr fontId="6"/>
  </si>
  <si>
    <t>帖佐　　徳人</t>
  </si>
  <si>
    <t>法　政</t>
  </si>
  <si>
    <t>　　齋藤　　寛</t>
    <phoneticPr fontId="6"/>
  </si>
  <si>
    <t>　　　齋藤　　寛</t>
    <phoneticPr fontId="6"/>
  </si>
  <si>
    <t>高島　正樹</t>
  </si>
  <si>
    <t>明　治</t>
  </si>
  <si>
    <t>　　佐橋　　朋木</t>
    <rPh sb="2" eb="4">
      <t>サハシ</t>
    </rPh>
    <rPh sb="6" eb="7">
      <t>トモ</t>
    </rPh>
    <rPh sb="7" eb="8">
      <t>キ</t>
    </rPh>
    <phoneticPr fontId="6"/>
  </si>
  <si>
    <t>　　　佐橋　　朋木＊</t>
    <rPh sb="3" eb="5">
      <t>サハシ</t>
    </rPh>
    <rPh sb="7" eb="9">
      <t>トモキ</t>
    </rPh>
    <phoneticPr fontId="6"/>
  </si>
  <si>
    <t>明治学院</t>
  </si>
  <si>
    <t xml:space="preserve">　　北濱　　雄嗣 </t>
    <phoneticPr fontId="6"/>
  </si>
  <si>
    <t xml:space="preserve">　　　北濱　　雄嗣 </t>
    <phoneticPr fontId="6"/>
  </si>
  <si>
    <t>池亀肇</t>
  </si>
  <si>
    <t>立　教</t>
  </si>
  <si>
    <t>　　小野　　広人</t>
    <rPh sb="2" eb="4">
      <t>オノ</t>
    </rPh>
    <rPh sb="6" eb="7">
      <t>ヒロ</t>
    </rPh>
    <rPh sb="7" eb="8">
      <t>ヒト</t>
    </rPh>
    <phoneticPr fontId="6"/>
  </si>
  <si>
    <t>　　　藤平　　敏</t>
    <rPh sb="3" eb="5">
      <t>フジヒラ</t>
    </rPh>
    <rPh sb="7" eb="8">
      <t>トシ</t>
    </rPh>
    <phoneticPr fontId="6"/>
  </si>
  <si>
    <t>内海桂一郎</t>
  </si>
  <si>
    <t>立　正</t>
  </si>
  <si>
    <t>　　小出　　隆之</t>
    <rPh sb="2" eb="4">
      <t>コイデ</t>
    </rPh>
    <rPh sb="6" eb="8">
      <t>タカユキ</t>
    </rPh>
    <phoneticPr fontId="6"/>
  </si>
  <si>
    <t xml:space="preserve">　　　蜂屋　　祐樹 </t>
    <rPh sb="3" eb="5">
      <t>ハチヤ</t>
    </rPh>
    <rPh sb="7" eb="9">
      <t>ユウキ</t>
    </rPh>
    <phoneticPr fontId="6"/>
  </si>
  <si>
    <t>早稲田</t>
  </si>
  <si>
    <t xml:space="preserve">　　平山　　聡 </t>
    <rPh sb="2" eb="4">
      <t>ヒラヤマ</t>
    </rPh>
    <rPh sb="6" eb="7">
      <t>サトシ</t>
    </rPh>
    <phoneticPr fontId="6"/>
  </si>
  <si>
    <t>　　　平山　　聡</t>
    <rPh sb="3" eb="5">
      <t>ヒラヤマ</t>
    </rPh>
    <rPh sb="7" eb="8">
      <t>サトシ</t>
    </rPh>
    <phoneticPr fontId="6"/>
  </si>
  <si>
    <t>齋藤　哲史</t>
  </si>
  <si>
    <t>＊＝変更申請が出ている評議員・代表者</t>
  </si>
  <si>
    <t>※大学名五十音順、敬称略</t>
    <phoneticPr fontId="6"/>
  </si>
  <si>
    <t xml:space="preserve">　　　向山　　貴史＊ </t>
    <phoneticPr fontId="6"/>
  </si>
  <si>
    <t>　　小林　　明史</t>
    <phoneticPr fontId="6"/>
  </si>
  <si>
    <t>　　國生　　政義</t>
    <phoneticPr fontId="6"/>
  </si>
  <si>
    <t>　　山本　　宏一＊</t>
    <phoneticPr fontId="6"/>
  </si>
  <si>
    <t xml:space="preserve">　　平岡　　龍矢＊ </t>
    <phoneticPr fontId="6"/>
  </si>
  <si>
    <t>　　藤田　　雄亮</t>
    <phoneticPr fontId="6"/>
  </si>
  <si>
    <t>　　石田　　宗嗣</t>
    <phoneticPr fontId="6"/>
  </si>
  <si>
    <t>　　　黒羽　　真信</t>
    <phoneticPr fontId="6"/>
  </si>
  <si>
    <t xml:space="preserve">　　竹村　　進 </t>
    <phoneticPr fontId="6"/>
  </si>
  <si>
    <t>　　山内　　泰彦</t>
    <phoneticPr fontId="6"/>
  </si>
  <si>
    <t>伊勢原：神奈川県立伊勢原射撃場</t>
    <rPh sb="0" eb="3">
      <t>イセハラ</t>
    </rPh>
    <rPh sb="4" eb="7">
      <t>カナガワ</t>
    </rPh>
    <rPh sb="7" eb="9">
      <t>ケンリツ</t>
    </rPh>
    <rPh sb="9" eb="12">
      <t>イセハラ</t>
    </rPh>
    <rPh sb="12" eb="15">
      <t>シャゲキジョウ</t>
    </rPh>
    <phoneticPr fontId="6"/>
  </si>
  <si>
    <t>長瀞：埼玉県長瀞射撃場</t>
    <phoneticPr fontId="6"/>
  </si>
  <si>
    <t>NTC:味の素ナショナルトレーニングセンター</t>
    <phoneticPr fontId="6"/>
  </si>
  <si>
    <t>岸体：岸記念体育会館　</t>
  </si>
  <si>
    <t>開催場所正式名称</t>
  </si>
  <si>
    <t>８．その他の審議事項</t>
    <phoneticPr fontId="6"/>
  </si>
  <si>
    <t>Ⅲ．審議事項</t>
  </si>
  <si>
    <t>Ⅱ．平成２9年度役員案</t>
    <phoneticPr fontId="6"/>
  </si>
  <si>
    <t>５．部制一覧</t>
    <rPh sb="2" eb="3">
      <t>ブ</t>
    </rPh>
    <rPh sb="3" eb="4">
      <t>セイ</t>
    </rPh>
    <rPh sb="4" eb="6">
      <t>イチラン</t>
    </rPh>
    <phoneticPr fontId="6"/>
  </si>
  <si>
    <t>４．その他報告事項</t>
    <phoneticPr fontId="6"/>
  </si>
  <si>
    <t>Ⅰ．報告事項</t>
    <phoneticPr fontId="6"/>
  </si>
  <si>
    <t>渋谷キャンパス）</t>
    <rPh sb="0" eb="2">
      <t>シブヤ</t>
    </rPh>
    <phoneticPr fontId="6"/>
  </si>
  <si>
    <t>（國學院大学</t>
    <rPh sb="1" eb="4">
      <t>コクガクイン</t>
    </rPh>
    <rPh sb="4" eb="6">
      <t>ダイガク</t>
    </rPh>
    <phoneticPr fontId="6"/>
  </si>
  <si>
    <t>評議員会／支部総会</t>
  </si>
  <si>
    <t>１２月４日(日）</t>
    <phoneticPr fontId="6"/>
  </si>
  <si>
    <t>～６日(日)</t>
    <phoneticPr fontId="6"/>
  </si>
  <si>
    <t>(長　瀞)</t>
    <rPh sb="1" eb="2">
      <t>チョウ</t>
    </rPh>
    <rPh sb="3" eb="4">
      <t>トロ</t>
    </rPh>
    <phoneticPr fontId="6"/>
  </si>
  <si>
    <t>関東学生新人大会／ＡＲ・ＳＢＲ大会</t>
  </si>
  <si>
    <t>１１月４日(金)</t>
    <rPh sb="6" eb="7">
      <t>キン</t>
    </rPh>
    <phoneticPr fontId="6"/>
  </si>
  <si>
    <t>(岸　体)</t>
  </si>
  <si>
    <t>地方公認審判員講習会</t>
  </si>
  <si>
    <t>１０月１６日(日)</t>
    <phoneticPr fontId="6"/>
  </si>
  <si>
    <t>法令学習会・銃砲安全管理講習会</t>
  </si>
  <si>
    <t>(長　瀞)</t>
    <rPh sb="1" eb="2">
      <t>ナガ</t>
    </rPh>
    <rPh sb="3" eb="4">
      <t>トロ</t>
    </rPh>
    <phoneticPr fontId="6"/>
  </si>
  <si>
    <t>ライフル射撃に関する講習会</t>
  </si>
  <si>
    <t>９月１８日(日)</t>
    <phoneticPr fontId="6"/>
  </si>
  <si>
    <t>～１８日(日)</t>
    <rPh sb="5" eb="6">
      <t>ニチ</t>
    </rPh>
    <phoneticPr fontId="6"/>
  </si>
  <si>
    <t>(長　瀞)</t>
    <phoneticPr fontId="6"/>
  </si>
  <si>
    <t>関東学生選手権秋季大会</t>
  </si>
  <si>
    <t>９月１５日(木)</t>
    <rPh sb="6" eb="7">
      <t>モク</t>
    </rPh>
    <phoneticPr fontId="6"/>
  </si>
  <si>
    <t>～２８日(日)</t>
    <rPh sb="5" eb="6">
      <t>ニチ</t>
    </rPh>
    <phoneticPr fontId="6"/>
  </si>
  <si>
    <t>関東学生選手権秋季大会予選会</t>
  </si>
  <si>
    <t>8月２６日(金)</t>
    <rPh sb="6" eb="7">
      <t>キン</t>
    </rPh>
    <phoneticPr fontId="6"/>
  </si>
  <si>
    <t>（伊勢原）</t>
    <rPh sb="1" eb="4">
      <t>イセハラ</t>
    </rPh>
    <phoneticPr fontId="6"/>
  </si>
  <si>
    <t>新人BR大会（普及委員会主催）</t>
    <rPh sb="0" eb="2">
      <t>シンジン</t>
    </rPh>
    <rPh sb="4" eb="6">
      <t>タイカイ</t>
    </rPh>
    <phoneticPr fontId="6"/>
  </si>
  <si>
    <t>６月２６日（日）</t>
    <rPh sb="1" eb="2">
      <t>ツキ</t>
    </rPh>
    <rPh sb="4" eb="5">
      <t>ニチ</t>
    </rPh>
    <rPh sb="6" eb="7">
      <t>ニチ</t>
    </rPh>
    <phoneticPr fontId="6"/>
  </si>
  <si>
    <t>６月１７日に開会式</t>
    <rPh sb="1" eb="2">
      <t>ガツ</t>
    </rPh>
    <rPh sb="4" eb="5">
      <t>ニチ</t>
    </rPh>
    <rPh sb="6" eb="8">
      <t>カイカイ</t>
    </rPh>
    <rPh sb="8" eb="9">
      <t>シキ</t>
    </rPh>
    <phoneticPr fontId="6"/>
  </si>
  <si>
    <t>〜１９日（日）</t>
    <phoneticPr fontId="6"/>
  </si>
  <si>
    <t>（長　瀞）</t>
    <rPh sb="1" eb="2">
      <t>ナガ</t>
    </rPh>
    <rPh sb="3" eb="4">
      <t>トロ</t>
    </rPh>
    <phoneticPr fontId="6"/>
  </si>
  <si>
    <t>東日本学生ライフル射撃選手権大会</t>
  </si>
  <si>
    <t>6月１８日（土）</t>
    <phoneticPr fontId="6"/>
  </si>
  <si>
    <t>～５日(日)</t>
    <phoneticPr fontId="6"/>
  </si>
  <si>
    <t>関東学生選手権春季大会</t>
  </si>
  <si>
    <t>６月２日(木)</t>
    <phoneticPr fontId="6"/>
  </si>
  <si>
    <t>(岸　体)</t>
    <phoneticPr fontId="6"/>
  </si>
  <si>
    <t>５月２２日(日)</t>
    <phoneticPr fontId="6"/>
  </si>
  <si>
    <t>～15日(日)</t>
    <rPh sb="5" eb="6">
      <t>ニチ</t>
    </rPh>
    <phoneticPr fontId="6"/>
  </si>
  <si>
    <t>関東学生選手権春季大会予選会</t>
  </si>
  <si>
    <t>5月14日(土)</t>
    <rPh sb="6" eb="7">
      <t>ド</t>
    </rPh>
    <phoneticPr fontId="6"/>
  </si>
  <si>
    <t>４月２４日(日)</t>
    <phoneticPr fontId="6"/>
  </si>
  <si>
    <t>１．平成２８年度　事業報告</t>
    <phoneticPr fontId="6"/>
  </si>
  <si>
    <t>Ⅰ．報告事項</t>
    <phoneticPr fontId="6"/>
  </si>
  <si>
    <t>以上</t>
    <rPh sb="0" eb="2">
      <t>イジョウ</t>
    </rPh>
    <phoneticPr fontId="6"/>
  </si>
  <si>
    <t>　　　　を学連として提供することを検討する。</t>
    <rPh sb="5" eb="7">
      <t>ガクレン</t>
    </rPh>
    <rPh sb="17" eb="19">
      <t>ケントウ</t>
    </rPh>
    <phoneticPr fontId="6"/>
  </si>
  <si>
    <t>（対策）選育事業の対象にＡＰを加え、大学からＡＰを始める人が指導を受けられる機会</t>
    <rPh sb="4" eb="5">
      <t>セン</t>
    </rPh>
    <rPh sb="5" eb="6">
      <t>イク</t>
    </rPh>
    <rPh sb="6" eb="8">
      <t>ジギョウ</t>
    </rPh>
    <rPh sb="9" eb="11">
      <t>タイショウ</t>
    </rPh>
    <rPh sb="15" eb="16">
      <t>クワ</t>
    </rPh>
    <rPh sb="18" eb="20">
      <t>ダイガク</t>
    </rPh>
    <rPh sb="25" eb="26">
      <t>ハジ</t>
    </rPh>
    <rPh sb="28" eb="29">
      <t>ヒト</t>
    </rPh>
    <rPh sb="30" eb="32">
      <t>シドウ</t>
    </rPh>
    <rPh sb="33" eb="34">
      <t>ウ</t>
    </rPh>
    <rPh sb="38" eb="40">
      <t>キカイ</t>
    </rPh>
    <phoneticPr fontId="6"/>
  </si>
  <si>
    <t>（課題）ＡＰの指導体制を持つ大学は少なく、大学からＡＰを始める環境は限られる。</t>
    <rPh sb="7" eb="11">
      <t>シドウタイセイ</t>
    </rPh>
    <rPh sb="12" eb="13">
      <t>モ</t>
    </rPh>
    <rPh sb="14" eb="16">
      <t>ダイガク</t>
    </rPh>
    <rPh sb="17" eb="18">
      <t>スク</t>
    </rPh>
    <rPh sb="21" eb="23">
      <t>ダイガク</t>
    </rPh>
    <rPh sb="28" eb="29">
      <t>ハジ</t>
    </rPh>
    <rPh sb="31" eb="33">
      <t>カンキョウ</t>
    </rPh>
    <rPh sb="34" eb="35">
      <t>カギ</t>
    </rPh>
    <phoneticPr fontId="6"/>
  </si>
  <si>
    <t>（課題）２７・２８年度はＡＲ合宿とＳＢ合宿を分けて実施したが、参加者が少ない。</t>
    <rPh sb="9" eb="11">
      <t>ネンド</t>
    </rPh>
    <rPh sb="14" eb="16">
      <t>ガッシュク</t>
    </rPh>
    <rPh sb="19" eb="21">
      <t>ガッシュク</t>
    </rPh>
    <rPh sb="22" eb="23">
      <t>ワ</t>
    </rPh>
    <rPh sb="25" eb="27">
      <t>ジッシ</t>
    </rPh>
    <rPh sb="31" eb="34">
      <t>サンカシャ</t>
    </rPh>
    <rPh sb="35" eb="36">
      <t>スク</t>
    </rPh>
    <phoneticPr fontId="6"/>
  </si>
  <si>
    <t>（対策）改めて各事業の目的を明確化し、参加者増加、事業の効果増大を図る。</t>
    <rPh sb="4" eb="5">
      <t>アラタ</t>
    </rPh>
    <rPh sb="7" eb="10">
      <t>カクジギョウ</t>
    </rPh>
    <rPh sb="11" eb="13">
      <t>モクテキ</t>
    </rPh>
    <rPh sb="14" eb="17">
      <t>メイカクカ</t>
    </rPh>
    <rPh sb="19" eb="22">
      <t>サンカシャ</t>
    </rPh>
    <rPh sb="22" eb="24">
      <t>ゾウカ</t>
    </rPh>
    <rPh sb="25" eb="27">
      <t>ジギョウ</t>
    </rPh>
    <rPh sb="28" eb="30">
      <t>コウカ</t>
    </rPh>
    <rPh sb="30" eb="32">
      <t>ゾウダイ</t>
    </rPh>
    <rPh sb="33" eb="34">
      <t>ハカ</t>
    </rPh>
    <phoneticPr fontId="6"/>
  </si>
  <si>
    <t>（課題）事業の目的が不明確で、対象者に伝わらなかった。</t>
    <rPh sb="4" eb="6">
      <t>ジギョウ</t>
    </rPh>
    <rPh sb="7" eb="9">
      <t>モクテキ</t>
    </rPh>
    <rPh sb="10" eb="13">
      <t>フメイカク</t>
    </rPh>
    <rPh sb="15" eb="18">
      <t>タイショウシャ</t>
    </rPh>
    <rPh sb="19" eb="20">
      <t>ツタ</t>
    </rPh>
    <phoneticPr fontId="6"/>
  </si>
  <si>
    <t>（対策）選育事業を関東支部の年度計画に組み込み、実施の１ヶ月前までに告知する。</t>
    <rPh sb="4" eb="5">
      <t>セン</t>
    </rPh>
    <rPh sb="5" eb="6">
      <t>イク</t>
    </rPh>
    <rPh sb="6" eb="8">
      <t>ジギョウ</t>
    </rPh>
    <rPh sb="9" eb="11">
      <t>カントウ</t>
    </rPh>
    <rPh sb="11" eb="13">
      <t>シブ</t>
    </rPh>
    <rPh sb="14" eb="16">
      <t>ネンド</t>
    </rPh>
    <rPh sb="16" eb="18">
      <t>ケイカク</t>
    </rPh>
    <rPh sb="19" eb="20">
      <t>ク</t>
    </rPh>
    <rPh sb="21" eb="22">
      <t>コ</t>
    </rPh>
    <rPh sb="24" eb="26">
      <t>ジッシ</t>
    </rPh>
    <rPh sb="29" eb="30">
      <t>ゲツ</t>
    </rPh>
    <rPh sb="30" eb="31">
      <t>マエ</t>
    </rPh>
    <rPh sb="34" eb="36">
      <t>コクチ</t>
    </rPh>
    <phoneticPr fontId="6"/>
  </si>
  <si>
    <t>（課題）各事業の開催告知が、実施の２～３週間前となり、参加者が集まらなかった。</t>
  </si>
  <si>
    <t>【来年度に向けた課題】</t>
    <rPh sb="1" eb="4">
      <t>ライネンド</t>
    </rPh>
    <rPh sb="5" eb="6">
      <t>ム</t>
    </rPh>
    <rPh sb="8" eb="10">
      <t>カダイ</t>
    </rPh>
    <phoneticPr fontId="6"/>
  </si>
  <si>
    <t>上山瑞希（明治学院）</t>
    <rPh sb="0" eb="2">
      <t>カミヤマ</t>
    </rPh>
    <rPh sb="2" eb="4">
      <t>ミズキ</t>
    </rPh>
    <rPh sb="5" eb="7">
      <t>メイジ</t>
    </rPh>
    <rPh sb="7" eb="9">
      <t>ガクイン</t>
    </rPh>
    <phoneticPr fontId="6"/>
  </si>
  <si>
    <t>参加役員</t>
    <rPh sb="0" eb="4">
      <t>サンカヤクイン</t>
    </rPh>
    <phoneticPr fontId="6"/>
  </si>
  <si>
    <t>西森啓氏（東京都ライフル射撃協会）</t>
    <rPh sb="0" eb="2">
      <t>ニシモリ</t>
    </rPh>
    <rPh sb="2" eb="3">
      <t>ケイ</t>
    </rPh>
    <rPh sb="3" eb="4">
      <t>シ</t>
    </rPh>
    <rPh sb="5" eb="8">
      <t>トウキョウト</t>
    </rPh>
    <rPh sb="12" eb="14">
      <t>シャゲキ</t>
    </rPh>
    <rPh sb="14" eb="16">
      <t>キョウカイ</t>
    </rPh>
    <phoneticPr fontId="6"/>
  </si>
  <si>
    <t>講師</t>
    <rPh sb="0" eb="2">
      <t>コウシ</t>
    </rPh>
    <phoneticPr fontId="6"/>
  </si>
  <si>
    <t>２名（明治学院２名）</t>
    <rPh sb="1" eb="2">
      <t>メイ</t>
    </rPh>
    <rPh sb="3" eb="5">
      <t>メイジ</t>
    </rPh>
    <rPh sb="5" eb="7">
      <t>ガクイン</t>
    </rPh>
    <phoneticPr fontId="6"/>
  </si>
  <si>
    <t>参加人数</t>
    <rPh sb="0" eb="4">
      <t>サンカニンズウ</t>
    </rPh>
    <phoneticPr fontId="6"/>
  </si>
  <si>
    <t>全学年を対象に募集。射撃場での技術指導のほか、昼食時や宿での座学では理論面・精神面の指導を実施。高学年者にはコーチング方法の指導も実施。</t>
    <rPh sb="0" eb="3">
      <t>ゼンガクネン</t>
    </rPh>
    <rPh sb="10" eb="13">
      <t>シャゲキジョウ</t>
    </rPh>
    <rPh sb="15" eb="17">
      <t>ギジュツ</t>
    </rPh>
    <rPh sb="17" eb="19">
      <t>シドウ</t>
    </rPh>
    <rPh sb="23" eb="25">
      <t>チュウショク</t>
    </rPh>
    <rPh sb="25" eb="26">
      <t>ジ</t>
    </rPh>
    <rPh sb="27" eb="28">
      <t>ヤド</t>
    </rPh>
    <rPh sb="30" eb="32">
      <t>ザガク</t>
    </rPh>
    <rPh sb="34" eb="36">
      <t>リロン</t>
    </rPh>
    <rPh sb="36" eb="37">
      <t>メン</t>
    </rPh>
    <rPh sb="38" eb="41">
      <t>セイシンメン</t>
    </rPh>
    <rPh sb="42" eb="44">
      <t>シドウ</t>
    </rPh>
    <rPh sb="45" eb="47">
      <t>ジッシ</t>
    </rPh>
    <rPh sb="48" eb="51">
      <t>コウガクネン</t>
    </rPh>
    <rPh sb="51" eb="52">
      <t>シャ</t>
    </rPh>
    <rPh sb="59" eb="61">
      <t>ホウホウ</t>
    </rPh>
    <rPh sb="62" eb="64">
      <t>シドウ</t>
    </rPh>
    <rPh sb="65" eb="67">
      <t>ジッシ</t>
    </rPh>
    <phoneticPr fontId="6"/>
  </si>
  <si>
    <t>（３）選手育成ＡＲ合宿　１１月１２日(土)・１３日（日）　於：長瀞</t>
    <rPh sb="29" eb="30">
      <t>オ</t>
    </rPh>
    <rPh sb="31" eb="33">
      <t>ナガトロ</t>
    </rPh>
    <phoneticPr fontId="6"/>
  </si>
  <si>
    <t>１４名（芝浦工業１名、立教６名、専修４名、明治学院３名）</t>
    <rPh sb="2" eb="3">
      <t>メイ</t>
    </rPh>
    <phoneticPr fontId="6"/>
  </si>
  <si>
    <t>午前：射撃における知識
午後：トレーニング方法、技術</t>
    <phoneticPr fontId="6"/>
  </si>
  <si>
    <t>（２）初心者講習会　８月１８日(木)　於：岸記念体育館 505号室　</t>
    <rPh sb="19" eb="20">
      <t>オ</t>
    </rPh>
    <phoneticPr fontId="6"/>
  </si>
  <si>
    <t>宮本雅斗（國學院）</t>
    <rPh sb="0" eb="2">
      <t>ミヤモト</t>
    </rPh>
    <rPh sb="2" eb="4">
      <t>マサト</t>
    </rPh>
    <rPh sb="5" eb="8">
      <t>コクガクイン</t>
    </rPh>
    <phoneticPr fontId="6"/>
  </si>
  <si>
    <t>３名（慶應義塾１名、早稲田１名、立教１名）</t>
    <rPh sb="1" eb="2">
      <t>メイ</t>
    </rPh>
    <phoneticPr fontId="6"/>
  </si>
  <si>
    <t>ＳＢを所持して１年未満の者を対象に募集。春関での点数向上を目指し、講師指導の下、試合会場の長瀞で実戦的な練習ができた。</t>
    <rPh sb="20" eb="21">
      <t>ハル</t>
    </rPh>
    <rPh sb="21" eb="22">
      <t>セキ</t>
    </rPh>
    <rPh sb="24" eb="26">
      <t>テンスウ</t>
    </rPh>
    <rPh sb="26" eb="28">
      <t>コウジョウ</t>
    </rPh>
    <rPh sb="29" eb="31">
      <t>メザ</t>
    </rPh>
    <rPh sb="33" eb="35">
      <t>コウシ</t>
    </rPh>
    <rPh sb="35" eb="37">
      <t>シドウ</t>
    </rPh>
    <rPh sb="38" eb="39">
      <t>モト</t>
    </rPh>
    <rPh sb="40" eb="44">
      <t>シアイカイジョウ</t>
    </rPh>
    <rPh sb="45" eb="47">
      <t>ナガトロ</t>
    </rPh>
    <rPh sb="48" eb="50">
      <t>ジッセン</t>
    </rPh>
    <rPh sb="50" eb="51">
      <t>テキ</t>
    </rPh>
    <phoneticPr fontId="6"/>
  </si>
  <si>
    <t>（１）選手育成ＳＢ合宿　３月２日(水)・３日(木)　於：長瀞</t>
    <rPh sb="26" eb="27">
      <t>オ</t>
    </rPh>
    <rPh sb="28" eb="30">
      <t>ナガトロ</t>
    </rPh>
    <phoneticPr fontId="6"/>
  </si>
  <si>
    <t>作成：上山 瑞希</t>
    <rPh sb="0" eb="2">
      <t>サクセイ</t>
    </rPh>
    <rPh sb="3" eb="5">
      <t>カミヤマ</t>
    </rPh>
    <rPh sb="6" eb="8">
      <t>ミズキ</t>
    </rPh>
    <phoneticPr fontId="6"/>
  </si>
  <si>
    <t>２．選手育成委員会 平成28年度事業報告</t>
    <phoneticPr fontId="6"/>
  </si>
  <si>
    <t>東北工業大学・日本大学・明治大学</t>
    <rPh sb="0" eb="2">
      <t>トウホク</t>
    </rPh>
    <rPh sb="2" eb="4">
      <t>コウギョウ</t>
    </rPh>
    <rPh sb="4" eb="6">
      <t>ダイガク</t>
    </rPh>
    <rPh sb="7" eb="9">
      <t>ニホン</t>
    </rPh>
    <rPh sb="9" eb="11">
      <t>ダイガク</t>
    </rPh>
    <rPh sb="12" eb="14">
      <t>メイジ</t>
    </rPh>
    <rPh sb="14" eb="16">
      <t>ダイガク</t>
    </rPh>
    <phoneticPr fontId="6"/>
  </si>
  <si>
    <t>女子</t>
    <rPh sb="0" eb="2">
      <t>ジョシ</t>
    </rPh>
    <phoneticPr fontId="6"/>
  </si>
  <si>
    <t>東京電機大学・東洋大学（3名）日本大学（個人）・日本医療科学大学（2名）・法政大学（個人）・山形大学</t>
    <rPh sb="0" eb="4">
      <t>トウキョウデンキ</t>
    </rPh>
    <rPh sb="4" eb="6">
      <t>ダイガク</t>
    </rPh>
    <rPh sb="7" eb="9">
      <t>トウヨウ</t>
    </rPh>
    <rPh sb="9" eb="11">
      <t>ダイガク</t>
    </rPh>
    <rPh sb="13" eb="14">
      <t>メイ</t>
    </rPh>
    <rPh sb="15" eb="17">
      <t>ニホン</t>
    </rPh>
    <rPh sb="17" eb="19">
      <t>ダイガク</t>
    </rPh>
    <rPh sb="20" eb="22">
      <t>コジン</t>
    </rPh>
    <rPh sb="24" eb="26">
      <t>ニホン</t>
    </rPh>
    <rPh sb="26" eb="28">
      <t>イリョウ</t>
    </rPh>
    <rPh sb="28" eb="30">
      <t>カガク</t>
    </rPh>
    <rPh sb="30" eb="32">
      <t>ダイガク</t>
    </rPh>
    <rPh sb="34" eb="35">
      <t>メイ</t>
    </rPh>
    <rPh sb="37" eb="39">
      <t>ホウセイ</t>
    </rPh>
    <rPh sb="39" eb="41">
      <t>ダイガク</t>
    </rPh>
    <rPh sb="42" eb="44">
      <t>コジン</t>
    </rPh>
    <rPh sb="46" eb="48">
      <t>ヤマガタ</t>
    </rPh>
    <rPh sb="48" eb="50">
      <t>ダイガク</t>
    </rPh>
    <phoneticPr fontId="6"/>
  </si>
  <si>
    <t>男子</t>
    <rPh sb="0" eb="2">
      <t>ダンシ</t>
    </rPh>
    <phoneticPr fontId="6"/>
  </si>
  <si>
    <t>以下今年度のエアピストル所持者一覧</t>
    <rPh sb="0" eb="2">
      <t>イカ</t>
    </rPh>
    <rPh sb="2" eb="5">
      <t>コンネンド</t>
    </rPh>
    <rPh sb="12" eb="15">
      <t>ショジシャ</t>
    </rPh>
    <rPh sb="15" eb="17">
      <t>イチラン</t>
    </rPh>
    <phoneticPr fontId="6"/>
  </si>
  <si>
    <t>AP40W</t>
    <phoneticPr fontId="6"/>
  </si>
  <si>
    <t>3名</t>
    <rPh sb="1" eb="2">
      <t>メイ</t>
    </rPh>
    <phoneticPr fontId="6"/>
  </si>
  <si>
    <t>AP60M</t>
    <phoneticPr fontId="6"/>
  </si>
  <si>
    <t>新人/AR・SBR大会</t>
    <rPh sb="0" eb="2">
      <t>シンジン</t>
    </rPh>
    <rPh sb="9" eb="11">
      <t>タイカイ</t>
    </rPh>
    <phoneticPr fontId="6"/>
  </si>
  <si>
    <t>AP40W</t>
    <phoneticPr fontId="6"/>
  </si>
  <si>
    <t>5名</t>
    <rPh sb="1" eb="2">
      <t>メイ</t>
    </rPh>
    <phoneticPr fontId="6"/>
  </si>
  <si>
    <t>秋季大会</t>
    <rPh sb="0" eb="2">
      <t>シュウキ</t>
    </rPh>
    <rPh sb="2" eb="4">
      <t>タイカイ</t>
    </rPh>
    <phoneticPr fontId="6"/>
  </si>
  <si>
    <t>7名</t>
    <rPh sb="1" eb="2">
      <t>メイ</t>
    </rPh>
    <phoneticPr fontId="6"/>
  </si>
  <si>
    <t>AP60M　</t>
    <phoneticPr fontId="6"/>
  </si>
  <si>
    <t>春季大会</t>
    <rPh sb="0" eb="2">
      <t>シュンキ</t>
    </rPh>
    <rPh sb="2" eb="4">
      <t>タイカイ</t>
    </rPh>
    <phoneticPr fontId="6"/>
  </si>
  <si>
    <t>今年度関東支部で初めて実施したエアピストル競技の実施状況は以下のとおりである。なおエアピストル競技については正式種目ではなく記録会としての実施とした。</t>
    <rPh sb="0" eb="3">
      <t>コンネンド</t>
    </rPh>
    <rPh sb="3" eb="5">
      <t>カントウ</t>
    </rPh>
    <rPh sb="5" eb="7">
      <t>シブ</t>
    </rPh>
    <rPh sb="8" eb="9">
      <t>ハジ</t>
    </rPh>
    <rPh sb="11" eb="13">
      <t>ジッシ</t>
    </rPh>
    <rPh sb="21" eb="23">
      <t>キョウギ</t>
    </rPh>
    <rPh sb="24" eb="26">
      <t>ジッシ</t>
    </rPh>
    <rPh sb="26" eb="28">
      <t>ジョウキョウ</t>
    </rPh>
    <rPh sb="29" eb="31">
      <t>イカ</t>
    </rPh>
    <rPh sb="47" eb="49">
      <t>キョウギ</t>
    </rPh>
    <rPh sb="54" eb="56">
      <t>セイシキ</t>
    </rPh>
    <rPh sb="56" eb="58">
      <t>シュモク</t>
    </rPh>
    <rPh sb="62" eb="64">
      <t>キロク</t>
    </rPh>
    <rPh sb="64" eb="65">
      <t>カイ</t>
    </rPh>
    <rPh sb="69" eb="71">
      <t>ジッシ</t>
    </rPh>
    <phoneticPr fontId="6"/>
  </si>
  <si>
    <t>１．エアピストル競技について</t>
    <rPh sb="8" eb="10">
      <t>キョウギ</t>
    </rPh>
    <phoneticPr fontId="6"/>
  </si>
  <si>
    <t>４-２．その他報告事項</t>
    <phoneticPr fontId="6"/>
  </si>
  <si>
    <t>※＝Ｈ28秋季選手権大会不参加、女子部員在籍校</t>
    <rPh sb="5" eb="6">
      <t>アキ</t>
    </rPh>
    <phoneticPr fontId="6"/>
  </si>
  <si>
    <t>＊＝種目別団体不成立</t>
  </si>
  <si>
    <t>※東京</t>
  </si>
  <si>
    <t>※筑波</t>
  </si>
  <si>
    <t>※國學院</t>
  </si>
  <si>
    <t>東京経済</t>
    <rPh sb="0" eb="4">
      <t>トウキョウケイザイ</t>
    </rPh>
    <phoneticPr fontId="6"/>
  </si>
  <si>
    <t>法政</t>
    <rPh sb="0" eb="2">
      <t>ホウセイ</t>
    </rPh>
    <phoneticPr fontId="6"/>
  </si>
  <si>
    <t>＊山梨学院</t>
    <rPh sb="1" eb="5">
      <t>ヤマナシガクイン</t>
    </rPh>
    <phoneticPr fontId="6"/>
  </si>
  <si>
    <t>立正</t>
    <rPh sb="0" eb="2">
      <t>リッショウ</t>
    </rPh>
    <phoneticPr fontId="6"/>
  </si>
  <si>
    <t>関東学院</t>
    <rPh sb="0" eb="4">
      <t>カントウガクイン</t>
    </rPh>
    <phoneticPr fontId="6"/>
  </si>
  <si>
    <t>中央</t>
    <rPh sb="0" eb="2">
      <t>チュウオウ</t>
    </rPh>
    <phoneticPr fontId="6"/>
  </si>
  <si>
    <t>＊防衛</t>
    <rPh sb="1" eb="3">
      <t>ボウエイ</t>
    </rPh>
    <phoneticPr fontId="6"/>
  </si>
  <si>
    <t>専修</t>
  </si>
  <si>
    <t>明治学院</t>
    <rPh sb="0" eb="2">
      <t>メイジ</t>
    </rPh>
    <rPh sb="2" eb="4">
      <t>ガクイン</t>
    </rPh>
    <phoneticPr fontId="6"/>
  </si>
  <si>
    <t>立教</t>
    <rPh sb="0" eb="2">
      <t>リッキョウ</t>
    </rPh>
    <phoneticPr fontId="6"/>
  </si>
  <si>
    <t>＊千葉工業</t>
    <rPh sb="1" eb="5">
      <t>チバコウ</t>
    </rPh>
    <phoneticPr fontId="6"/>
  </si>
  <si>
    <t>学習院</t>
    <rPh sb="0" eb="3">
      <t>ガクシュウイン</t>
    </rPh>
    <phoneticPr fontId="6"/>
  </si>
  <si>
    <t>東北学院</t>
    <rPh sb="0" eb="4">
      <t>トウホクガクイン</t>
    </rPh>
    <phoneticPr fontId="6"/>
  </si>
  <si>
    <t>明治</t>
    <rPh sb="0" eb="2">
      <t>メイジ</t>
    </rPh>
    <phoneticPr fontId="6"/>
  </si>
  <si>
    <t>＊千葉</t>
    <rPh sb="1" eb="3">
      <t>チバ</t>
    </rPh>
    <phoneticPr fontId="6"/>
  </si>
  <si>
    <t>青山学院</t>
    <rPh sb="0" eb="2">
      <t>アオヤマ</t>
    </rPh>
    <rPh sb="2" eb="4">
      <t>ガクイン</t>
    </rPh>
    <phoneticPr fontId="6"/>
  </si>
  <si>
    <t>東洋</t>
  </si>
  <si>
    <t>日本</t>
    <rPh sb="0" eb="2">
      <t>ニホン</t>
    </rPh>
    <phoneticPr fontId="6"/>
  </si>
  <si>
    <t>＊芝浦工業</t>
  </si>
  <si>
    <t>駒澤</t>
    <rPh sb="0" eb="2">
      <t>コマザワ</t>
    </rPh>
    <phoneticPr fontId="6"/>
  </si>
  <si>
    <t>慶應義塾</t>
    <rPh sb="0" eb="4">
      <t>ケイオウ</t>
    </rPh>
    <phoneticPr fontId="6"/>
  </si>
  <si>
    <t>早稲田</t>
    <rPh sb="0" eb="3">
      <t>ワセダ</t>
    </rPh>
    <phoneticPr fontId="6"/>
  </si>
  <si>
    <t>四部校</t>
  </si>
  <si>
    <t>三部校</t>
  </si>
  <si>
    <t>二部校</t>
  </si>
  <si>
    <t>一部校</t>
  </si>
  <si>
    <t>女子</t>
  </si>
  <si>
    <t>※＝H28秋季選手権大会不参加、男子部員在籍校</t>
    <rPh sb="5" eb="6">
      <t>アキ</t>
    </rPh>
    <phoneticPr fontId="6"/>
  </si>
  <si>
    <t>※東北工業</t>
  </si>
  <si>
    <t>明治学院</t>
    <rPh sb="0" eb="4">
      <t>メイジガクイン</t>
    </rPh>
    <phoneticPr fontId="6"/>
  </si>
  <si>
    <t>立正</t>
  </si>
  <si>
    <t>千葉工業</t>
    <rPh sb="0" eb="4">
      <t>チバコウギョウ</t>
    </rPh>
    <phoneticPr fontId="6"/>
  </si>
  <si>
    <t>芝浦工業</t>
    <rPh sb="0" eb="2">
      <t>シバウラ</t>
    </rPh>
    <rPh sb="2" eb="4">
      <t>コウギョウ</t>
    </rPh>
    <phoneticPr fontId="6"/>
  </si>
  <si>
    <t>※国士舘</t>
  </si>
  <si>
    <t>専修</t>
    <rPh sb="0" eb="2">
      <t>センシュウ</t>
    </rPh>
    <phoneticPr fontId="6"/>
  </si>
  <si>
    <t>東洋</t>
    <rPh sb="0" eb="2">
      <t>トウヨウ</t>
    </rPh>
    <phoneticPr fontId="6"/>
  </si>
  <si>
    <t>＊山梨学院</t>
    <rPh sb="1" eb="3">
      <t>ヤマナシ</t>
    </rPh>
    <rPh sb="3" eb="5">
      <t>ガクイン</t>
    </rPh>
    <phoneticPr fontId="6"/>
  </si>
  <si>
    <t>防衛</t>
    <rPh sb="0" eb="2">
      <t>ボウエイ</t>
    </rPh>
    <phoneticPr fontId="6"/>
  </si>
  <si>
    <t>千葉</t>
    <rPh sb="0" eb="2">
      <t>チバ</t>
    </rPh>
    <phoneticPr fontId="6"/>
  </si>
  <si>
    <t>一部校</t>
    <phoneticPr fontId="6"/>
  </si>
  <si>
    <t>男子</t>
  </si>
  <si>
    <t>部制一覧表</t>
    <phoneticPr fontId="6"/>
  </si>
  <si>
    <t>５．部制一覧</t>
    <phoneticPr fontId="6"/>
  </si>
  <si>
    <t>※(東海)</t>
    <phoneticPr fontId="3"/>
  </si>
  <si>
    <t>※は連盟の同役職も兼ねる</t>
  </si>
  <si>
    <t>東日本・BR大会・新人戦　　記録表作成/保存</t>
    <rPh sb="0" eb="3">
      <t>ヒガシニホン</t>
    </rPh>
    <rPh sb="6" eb="8">
      <t>タイカイ</t>
    </rPh>
    <rPh sb="9" eb="12">
      <t>シンジンセン</t>
    </rPh>
    <phoneticPr fontId="6"/>
  </si>
  <si>
    <t>（立　正）</t>
    <rPh sb="1" eb="4">
      <t>リッショウ</t>
    </rPh>
    <phoneticPr fontId="6"/>
  </si>
  <si>
    <t>篠原　陽</t>
    <rPh sb="0" eb="2">
      <t>シノハラ</t>
    </rPh>
    <rPh sb="3" eb="4">
      <t>ヨウ</t>
    </rPh>
    <phoneticPr fontId="6"/>
  </si>
  <si>
    <t>副委員長</t>
    <rPh sb="0" eb="4">
      <t>フクイインチョウ</t>
    </rPh>
    <phoneticPr fontId="6"/>
  </si>
  <si>
    <t>ホームページ管理</t>
  </si>
  <si>
    <t>関東大会記録表作成/保存</t>
    <rPh sb="0" eb="2">
      <t>カントウ</t>
    </rPh>
    <phoneticPr fontId="6"/>
  </si>
  <si>
    <t>長谷川　小枝</t>
    <rPh sb="0" eb="3">
      <t>ハセガワ</t>
    </rPh>
    <rPh sb="4" eb="6">
      <t>コエダ</t>
    </rPh>
    <phoneticPr fontId="6"/>
  </si>
  <si>
    <t>委員長</t>
  </si>
  <si>
    <t>競技普及委員会</t>
    <phoneticPr fontId="6"/>
  </si>
  <si>
    <t>新人技能講習会開催</t>
  </si>
  <si>
    <t>指導者対象育成合宿開催</t>
  </si>
  <si>
    <t>（明治学院）</t>
    <rPh sb="1" eb="5">
      <t>メイジガクイン</t>
    </rPh>
    <phoneticPr fontId="6"/>
  </si>
  <si>
    <t>上山　瑞希</t>
    <rPh sb="0" eb="2">
      <t>カミヤマ</t>
    </rPh>
    <rPh sb="3" eb="5">
      <t>ミズキ</t>
    </rPh>
    <phoneticPr fontId="6"/>
  </si>
  <si>
    <t>選手育成委員会</t>
  </si>
  <si>
    <t>地方段級審査会運営</t>
  </si>
  <si>
    <t>（千葉工業）</t>
    <rPh sb="1" eb="5">
      <t>チバコウギョウ</t>
    </rPh>
    <phoneticPr fontId="6"/>
  </si>
  <si>
    <t>村上　諒</t>
    <rPh sb="0" eb="2">
      <t>ムラカミ</t>
    </rPh>
    <rPh sb="3" eb="4">
      <t>リョウタ</t>
    </rPh>
    <phoneticPr fontId="6"/>
  </si>
  <si>
    <t>※段級幹事</t>
  </si>
  <si>
    <t>参加費徴収</t>
  </si>
  <si>
    <t>一般会計収支管理</t>
  </si>
  <si>
    <t>（立　教）</t>
    <rPh sb="1" eb="4">
      <t>リッキョウ</t>
    </rPh>
    <phoneticPr fontId="6"/>
  </si>
  <si>
    <t>藤井　寛之</t>
    <rPh sb="0" eb="2">
      <t>フジイ</t>
    </rPh>
    <rPh sb="3" eb="4">
      <t>カン</t>
    </rPh>
    <rPh sb="4" eb="5">
      <t>ノ</t>
    </rPh>
    <phoneticPr fontId="6"/>
  </si>
  <si>
    <t>※会計幹事</t>
    <phoneticPr fontId="6"/>
  </si>
  <si>
    <t>学連宿調査</t>
  </si>
  <si>
    <t>大会宿泊等手配及び精算</t>
  </si>
  <si>
    <t>（早稲田）</t>
    <rPh sb="1" eb="4">
      <t>ワセダ</t>
    </rPh>
    <phoneticPr fontId="6"/>
  </si>
  <si>
    <t>尾花　駿輔</t>
    <rPh sb="0" eb="2">
      <t>オバナ</t>
    </rPh>
    <rPh sb="3" eb="5">
      <t>シュンスケ</t>
    </rPh>
    <phoneticPr fontId="6"/>
  </si>
  <si>
    <t>※渉外幹事</t>
  </si>
  <si>
    <t>大会プログラム作成・射場整備</t>
  </si>
  <si>
    <t>大会出場基準点算出</t>
  </si>
  <si>
    <t>（学習院）</t>
    <rPh sb="1" eb="3">
      <t>ガクシュウ</t>
    </rPh>
    <rPh sb="3" eb="4">
      <t>イン</t>
    </rPh>
    <phoneticPr fontId="6"/>
  </si>
  <si>
    <t>石井　睦大</t>
    <rPh sb="0" eb="2">
      <t>イシイ</t>
    </rPh>
    <rPh sb="3" eb="4">
      <t>ムツ</t>
    </rPh>
    <rPh sb="4" eb="5">
      <t>ダイ</t>
    </rPh>
    <phoneticPr fontId="6"/>
  </si>
  <si>
    <t>企画幹事</t>
  </si>
  <si>
    <t>試合用標的/備品購入</t>
  </si>
  <si>
    <t>標的/AR弾共同購入・</t>
  </si>
  <si>
    <t>（専　修）</t>
    <rPh sb="1" eb="4">
      <t>センシュウ</t>
    </rPh>
    <phoneticPr fontId="6"/>
  </si>
  <si>
    <t>藤田　雄亮</t>
    <rPh sb="0" eb="2">
      <t>フジタ</t>
    </rPh>
    <rPh sb="3" eb="4">
      <t>オス</t>
    </rPh>
    <rPh sb="4" eb="5">
      <t>リョウ</t>
    </rPh>
    <phoneticPr fontId="6"/>
  </si>
  <si>
    <t>※庶務幹事</t>
  </si>
  <si>
    <t>審判員/SB講習会</t>
    <rPh sb="2" eb="3">
      <t>イン</t>
    </rPh>
    <phoneticPr fontId="6"/>
  </si>
  <si>
    <t>（慶應義塾）</t>
    <rPh sb="1" eb="5">
      <t>ケイオウg</t>
    </rPh>
    <phoneticPr fontId="6"/>
  </si>
  <si>
    <t>※総務幹事</t>
  </si>
  <si>
    <t>競技会審判統括</t>
  </si>
  <si>
    <t>（東　洋）</t>
    <rPh sb="1" eb="4">
      <t>トウヨウ</t>
    </rPh>
    <phoneticPr fontId="6"/>
  </si>
  <si>
    <t>砥綿　雄貴</t>
    <rPh sb="0" eb="2">
      <t>トワタ</t>
    </rPh>
    <rPh sb="3" eb="4">
      <t>ユウ</t>
    </rPh>
    <rPh sb="4" eb="5">
      <t>キ</t>
    </rPh>
    <phoneticPr fontId="6"/>
  </si>
  <si>
    <t>※競技審判長</t>
    <phoneticPr fontId="6"/>
  </si>
  <si>
    <t>　　　〃　　学連加盟登録担当</t>
    <rPh sb="6" eb="8">
      <t>ガクレン</t>
    </rPh>
    <phoneticPr fontId="6"/>
  </si>
  <si>
    <t>　　　〃　　＝日ラ会員手続</t>
    <rPh sb="7" eb="8">
      <t>ニチ</t>
    </rPh>
    <rPh sb="9" eb="11">
      <t>カイイン</t>
    </rPh>
    <rPh sb="11" eb="13">
      <t>テツヅ</t>
    </rPh>
    <phoneticPr fontId="6"/>
  </si>
  <si>
    <t>織本　悟征</t>
    <rPh sb="0" eb="2">
      <t>オリモト</t>
    </rPh>
    <rPh sb="3" eb="4">
      <t>🕠</t>
    </rPh>
    <rPh sb="4" eb="5">
      <t>セイ</t>
    </rPh>
    <phoneticPr fontId="6"/>
  </si>
  <si>
    <t>幹事長補佐＝大会支援担当</t>
    <rPh sb="0" eb="3">
      <t>カンジチョウ</t>
    </rPh>
    <rPh sb="3" eb="5">
      <t>ホサ</t>
    </rPh>
    <rPh sb="6" eb="8">
      <t>タイカイ</t>
    </rPh>
    <rPh sb="8" eb="10">
      <t>シエン</t>
    </rPh>
    <rPh sb="10" eb="12">
      <t>タントウ</t>
    </rPh>
    <phoneticPr fontId="6"/>
  </si>
  <si>
    <t>守田　慶亮</t>
    <rPh sb="0" eb="2">
      <t>モリタ</t>
    </rPh>
    <rPh sb="3" eb="4">
      <t>ケイ</t>
    </rPh>
    <rPh sb="4" eb="5">
      <t>リョウ</t>
    </rPh>
    <phoneticPr fontId="6"/>
  </si>
  <si>
    <t>副幹事長</t>
  </si>
  <si>
    <t>支部事業総括</t>
  </si>
  <si>
    <t>（明　治）</t>
    <rPh sb="1" eb="4">
      <t>メイジ</t>
    </rPh>
    <phoneticPr fontId="6"/>
  </si>
  <si>
    <t>塩川　龍矢</t>
    <rPh sb="0" eb="2">
      <t xml:space="preserve"> </t>
    </rPh>
    <rPh sb="3" eb="4">
      <t>リュウ</t>
    </rPh>
    <rPh sb="4" eb="5">
      <t>ヤ</t>
    </rPh>
    <phoneticPr fontId="6"/>
  </si>
  <si>
    <t>幹事長</t>
  </si>
  <si>
    <t>担 当 業 務</t>
  </si>
  <si>
    <t>Ⅱ．平成29年度役員(案)</t>
    <phoneticPr fontId="6"/>
  </si>
  <si>
    <t>山﨑　圭悟</t>
    <rPh sb="0" eb="2">
      <t>ヤマザキ</t>
    </rPh>
    <rPh sb="3" eb="4">
      <t>ケイ</t>
    </rPh>
    <rPh sb="4" eb="5">
      <t>ゴ</t>
    </rPh>
    <phoneticPr fontId="6"/>
  </si>
  <si>
    <r>
      <t>C</t>
    </r>
    <r>
      <rPr>
        <sz val="10"/>
        <color theme="1"/>
        <rFont val="ＭＳ Ｐ明朝"/>
        <family val="1"/>
        <charset val="128"/>
      </rPr>
      <t>①</t>
    </r>
    <r>
      <rPr>
        <sz val="10"/>
        <color theme="1"/>
        <rFont val="Century"/>
        <family val="1"/>
      </rPr>
      <t>14</t>
    </r>
    <r>
      <rPr>
        <sz val="10"/>
        <color theme="1"/>
        <rFont val="ＭＳ Ｐ明朝"/>
        <family val="1"/>
        <charset val="128"/>
      </rPr>
      <t>名</t>
    </r>
    <r>
      <rPr>
        <sz val="10"/>
        <color theme="1"/>
        <rFont val="Century"/>
        <family val="1"/>
      </rPr>
      <t>18,000</t>
    </r>
    <r>
      <rPr>
        <sz val="10"/>
        <color theme="1"/>
        <rFont val="ＭＳ Ｐ明朝"/>
        <family val="1"/>
        <charset val="128"/>
      </rPr>
      <t>　</t>
    </r>
    <r>
      <rPr>
        <sz val="10"/>
        <color theme="1"/>
        <rFont val="Century"/>
        <family val="1"/>
      </rPr>
      <t>C</t>
    </r>
    <r>
      <rPr>
        <sz val="10"/>
        <color theme="1"/>
        <rFont val="ＭＳ Ｐ明朝"/>
        <family val="1"/>
        <charset val="128"/>
      </rPr>
      <t>②</t>
    </r>
    <r>
      <rPr>
        <sz val="10"/>
        <color theme="1"/>
        <rFont val="Century"/>
        <family val="1"/>
      </rPr>
      <t>15</t>
    </r>
    <r>
      <rPr>
        <sz val="10"/>
        <color theme="1"/>
        <rFont val="ＭＳ Ｐ明朝"/>
        <family val="1"/>
        <charset val="128"/>
      </rPr>
      <t>名</t>
    </r>
    <r>
      <rPr>
        <sz val="10"/>
        <color theme="1"/>
        <rFont val="Century"/>
        <family val="1"/>
      </rPr>
      <t>17,000</t>
    </r>
    <rPh sb="4" eb="5">
      <t>メイ</t>
    </rPh>
    <rPh sb="16" eb="17">
      <t>メイ</t>
    </rPh>
    <phoneticPr fontId="3"/>
  </si>
  <si>
    <t>（*3）平成27年度未納8人分を含む</t>
    <rPh sb="4" eb="6">
      <t>ヘイセイ</t>
    </rPh>
    <rPh sb="8" eb="10">
      <t>ネンド</t>
    </rPh>
    <rPh sb="10" eb="12">
      <t>ミノウ</t>
    </rPh>
    <rPh sb="13" eb="15">
      <t>ニンブン</t>
    </rPh>
    <rPh sb="16" eb="17">
      <t>フク</t>
    </rPh>
    <phoneticPr fontId="6"/>
  </si>
  <si>
    <t>※</t>
  </si>
  <si>
    <r>
      <t>B</t>
    </r>
    <r>
      <rPr>
        <sz val="10"/>
        <color theme="1"/>
        <rFont val="ＭＳ Ｐ明朝"/>
        <family val="1"/>
        <charset val="128"/>
      </rPr>
      <t>①</t>
    </r>
    <r>
      <rPr>
        <sz val="10"/>
        <color theme="1"/>
        <rFont val="Century"/>
        <family val="1"/>
      </rPr>
      <t>10</t>
    </r>
    <r>
      <rPr>
        <sz val="10"/>
        <color theme="1"/>
        <rFont val="ＭＳ Ｐ明朝"/>
        <family val="1"/>
        <charset val="128"/>
      </rPr>
      <t>名</t>
    </r>
    <r>
      <rPr>
        <sz val="10"/>
        <color theme="1"/>
        <rFont val="Century"/>
        <family val="1"/>
      </rPr>
      <t>36,000</t>
    </r>
    <r>
      <rPr>
        <sz val="10"/>
        <color theme="1"/>
        <rFont val="ＭＳ Ｐ明朝"/>
        <family val="1"/>
        <charset val="128"/>
      </rPr>
      <t>　</t>
    </r>
    <r>
      <rPr>
        <sz val="10"/>
        <color theme="1"/>
        <rFont val="Century"/>
        <family val="1"/>
      </rPr>
      <t>B</t>
    </r>
    <r>
      <rPr>
        <sz val="10"/>
        <color theme="1"/>
        <rFont val="ＭＳ Ｐ明朝"/>
        <family val="1"/>
        <charset val="128"/>
      </rPr>
      <t>②</t>
    </r>
    <r>
      <rPr>
        <sz val="10"/>
        <color theme="1"/>
        <rFont val="Century"/>
        <family val="1"/>
      </rPr>
      <t>13</t>
    </r>
    <r>
      <rPr>
        <sz val="10"/>
        <color theme="1"/>
        <rFont val="ＭＳ Ｐ明朝"/>
        <family val="1"/>
        <charset val="128"/>
      </rPr>
      <t>名</t>
    </r>
    <r>
      <rPr>
        <sz val="10"/>
        <color theme="1"/>
        <rFont val="Century"/>
        <family val="1"/>
      </rPr>
      <t>90,020</t>
    </r>
    <rPh sb="4" eb="5">
      <t>メイ</t>
    </rPh>
    <rPh sb="16" eb="17">
      <t>メイ</t>
    </rPh>
    <phoneticPr fontId="3"/>
  </si>
  <si>
    <r>
      <t>A  14</t>
    </r>
    <r>
      <rPr>
        <sz val="10"/>
        <color theme="1"/>
        <rFont val="ＭＳ Ｐ明朝"/>
        <family val="1"/>
        <charset val="128"/>
      </rPr>
      <t>名</t>
    </r>
    <rPh sb="5" eb="6">
      <t>メイ</t>
    </rPh>
    <phoneticPr fontId="3"/>
  </si>
  <si>
    <r>
      <t>A</t>
    </r>
    <r>
      <rPr>
        <sz val="10"/>
        <color theme="1"/>
        <rFont val="ＭＳ Ｐ明朝"/>
        <family val="1"/>
        <charset val="128"/>
      </rPr>
      <t>①</t>
    </r>
    <r>
      <rPr>
        <sz val="10"/>
        <color theme="1"/>
        <rFont val="Century"/>
        <family val="1"/>
      </rPr>
      <t>29</t>
    </r>
    <r>
      <rPr>
        <sz val="10"/>
        <color theme="1"/>
        <rFont val="ＭＳ Ｐ明朝"/>
        <family val="1"/>
        <charset val="128"/>
      </rPr>
      <t>名</t>
    </r>
    <r>
      <rPr>
        <sz val="10"/>
        <color theme="1"/>
        <rFont val="Century"/>
        <family val="1"/>
      </rPr>
      <t>163,920</t>
    </r>
    <r>
      <rPr>
        <sz val="10"/>
        <color theme="1"/>
        <rFont val="ＭＳ Ｐ明朝"/>
        <family val="1"/>
        <charset val="128"/>
      </rPr>
      <t>　</t>
    </r>
    <r>
      <rPr>
        <sz val="10"/>
        <color theme="1"/>
        <rFont val="Century"/>
        <family val="1"/>
      </rPr>
      <t>A</t>
    </r>
    <r>
      <rPr>
        <sz val="10"/>
        <color theme="1"/>
        <rFont val="ＭＳ Ｐ明朝"/>
        <family val="1"/>
        <charset val="128"/>
      </rPr>
      <t>②</t>
    </r>
    <r>
      <rPr>
        <sz val="10"/>
        <color theme="1"/>
        <rFont val="Century"/>
        <family val="1"/>
      </rPr>
      <t>17</t>
    </r>
    <r>
      <rPr>
        <sz val="10"/>
        <color theme="1"/>
        <rFont val="ＭＳ Ｐ明朝"/>
        <family val="1"/>
        <charset val="128"/>
      </rPr>
      <t>名</t>
    </r>
    <r>
      <rPr>
        <sz val="10"/>
        <color theme="1"/>
        <rFont val="Century"/>
        <family val="1"/>
      </rPr>
      <t>120,440</t>
    </r>
    <rPh sb="4" eb="5">
      <t>メイ</t>
    </rPh>
    <rPh sb="17" eb="18">
      <t>メイ</t>
    </rPh>
    <phoneticPr fontId="3"/>
  </si>
  <si>
    <t>繰越額</t>
    <rPh sb="0" eb="2">
      <t>クリコシ</t>
    </rPh>
    <rPh sb="2" eb="3">
      <t>ガク</t>
    </rPh>
    <phoneticPr fontId="3"/>
  </si>
  <si>
    <t>支出</t>
    <rPh sb="0" eb="2">
      <t>シシュツ</t>
    </rPh>
    <phoneticPr fontId="3"/>
  </si>
  <si>
    <t>収入</t>
    <rPh sb="0" eb="2">
      <t>シュウニュウ</t>
    </rPh>
    <phoneticPr fontId="3"/>
  </si>
  <si>
    <r>
      <t>20</t>
    </r>
    <r>
      <rPr>
        <sz val="11"/>
        <color theme="1"/>
        <rFont val="ＭＳ Ｐ明朝"/>
        <family val="1"/>
        <charset val="128"/>
      </rPr>
      <t>年度末繰越金</t>
    </r>
    <r>
      <rPr>
        <u/>
        <sz val="11"/>
        <color theme="1"/>
        <rFont val="ＭＳ Ｐ明朝"/>
        <family val="1"/>
        <charset val="128"/>
      </rPr>
      <t>\</t>
    </r>
    <r>
      <rPr>
        <u/>
        <sz val="11"/>
        <color theme="1"/>
        <rFont val="Century"/>
        <family val="1"/>
      </rPr>
      <t>885,783</t>
    </r>
    <r>
      <rPr>
        <sz val="11"/>
        <color theme="1"/>
        <rFont val="Century"/>
        <family val="1"/>
      </rPr>
      <t xml:space="preserve">  27</t>
    </r>
    <r>
      <rPr>
        <sz val="11"/>
        <color theme="1"/>
        <rFont val="ＭＳ Ｐ明朝"/>
        <family val="1"/>
        <charset val="128"/>
      </rPr>
      <t>年度末繰越金</t>
    </r>
    <r>
      <rPr>
        <u/>
        <sz val="11"/>
        <color theme="1"/>
        <rFont val="ＭＳ Ｐ明朝"/>
        <family val="1"/>
        <charset val="128"/>
      </rPr>
      <t>\</t>
    </r>
    <r>
      <rPr>
        <u/>
        <sz val="11"/>
        <color theme="1"/>
        <rFont val="Century"/>
        <family val="1"/>
      </rPr>
      <t>2,378,620</t>
    </r>
    <r>
      <rPr>
        <sz val="11"/>
        <color theme="1"/>
        <rFont val="Century"/>
        <family val="1"/>
      </rPr>
      <t xml:space="preserve">  </t>
    </r>
    <r>
      <rPr>
        <sz val="11"/>
        <color theme="1"/>
        <rFont val="ＭＳ Ｐ明朝"/>
        <family val="1"/>
        <charset val="128"/>
      </rPr>
      <t>　</t>
    </r>
    <r>
      <rPr>
        <sz val="11"/>
        <color theme="1"/>
        <rFont val="Century"/>
        <family val="1"/>
      </rPr>
      <t>7</t>
    </r>
    <r>
      <rPr>
        <sz val="11"/>
        <color theme="1"/>
        <rFont val="ＭＳ Ｐ明朝"/>
        <family val="1"/>
        <charset val="128"/>
      </rPr>
      <t>年間で</t>
    </r>
    <r>
      <rPr>
        <u/>
        <sz val="12"/>
        <color theme="1"/>
        <rFont val="ＭＳ Ｐゴシック"/>
        <family val="3"/>
        <charset val="128"/>
      </rPr>
      <t>\1,492,837</t>
    </r>
    <r>
      <rPr>
        <sz val="12"/>
        <color theme="1"/>
        <rFont val="ＭＳ Ｐゴシック"/>
        <family val="3"/>
        <charset val="128"/>
      </rPr>
      <t>増額</t>
    </r>
    <rPh sb="2" eb="4">
      <t>ネンド</t>
    </rPh>
    <rPh sb="4" eb="5">
      <t>マツ</t>
    </rPh>
    <rPh sb="5" eb="7">
      <t>クリコシ</t>
    </rPh>
    <rPh sb="7" eb="8">
      <t>キン</t>
    </rPh>
    <rPh sb="20" eb="22">
      <t>ネンド</t>
    </rPh>
    <rPh sb="22" eb="23">
      <t>マツ</t>
    </rPh>
    <rPh sb="23" eb="25">
      <t>クリコシ</t>
    </rPh>
    <rPh sb="25" eb="26">
      <t>キン</t>
    </rPh>
    <rPh sb="40" eb="42">
      <t>ネンカン</t>
    </rPh>
    <rPh sb="53" eb="55">
      <t>ゾウガク</t>
    </rPh>
    <phoneticPr fontId="3"/>
  </si>
  <si>
    <t>選手育成事業収支</t>
    <rPh sb="0" eb="2">
      <t>センシュ</t>
    </rPh>
    <rPh sb="2" eb="4">
      <t>イクセイ</t>
    </rPh>
    <rPh sb="4" eb="6">
      <t>ジギョウ</t>
    </rPh>
    <phoneticPr fontId="3"/>
  </si>
  <si>
    <t>合計</t>
    <rPh sb="0" eb="2">
      <t>ゴウケイ</t>
    </rPh>
    <phoneticPr fontId="6"/>
  </si>
  <si>
    <t>山形（個人）</t>
    <rPh sb="0" eb="2">
      <t>ヤマガタ</t>
    </rPh>
    <rPh sb="3" eb="5">
      <t>コジン</t>
    </rPh>
    <phoneticPr fontId="6"/>
  </si>
  <si>
    <t>東北工業</t>
    <rPh sb="0" eb="4">
      <t>トウホクコウギョウ</t>
    </rPh>
    <phoneticPr fontId="6"/>
  </si>
  <si>
    <t>東京経済</t>
    <rPh sb="0" eb="2">
      <t>トウキョウ</t>
    </rPh>
    <rPh sb="2" eb="4">
      <t>ケイザイ</t>
    </rPh>
    <phoneticPr fontId="6"/>
  </si>
  <si>
    <t>東京</t>
    <rPh sb="0" eb="2">
      <t>トウキョウ</t>
    </rPh>
    <phoneticPr fontId="6"/>
  </si>
  <si>
    <t>筑波</t>
    <rPh sb="0" eb="2">
      <t>ツクバ</t>
    </rPh>
    <phoneticPr fontId="6"/>
  </si>
  <si>
    <t>国士館（平成27・28年度）</t>
    <rPh sb="0" eb="3">
      <t>コクシカン</t>
    </rPh>
    <rPh sb="4" eb="6">
      <t>ヘイセイ</t>
    </rPh>
    <rPh sb="11" eb="13">
      <t>ネンド</t>
    </rPh>
    <phoneticPr fontId="6"/>
  </si>
  <si>
    <t xml:space="preserve">     参加者の車に同乗し、車両提供謝礼金を計上した。</t>
    <rPh sb="5" eb="8">
      <t>サンカシャ</t>
    </rPh>
    <rPh sb="9" eb="10">
      <t>クルマ</t>
    </rPh>
    <rPh sb="11" eb="13">
      <t>ドウジョウ</t>
    </rPh>
    <rPh sb="15" eb="17">
      <t>シャリョウ</t>
    </rPh>
    <rPh sb="17" eb="19">
      <t>テイキョウ</t>
    </rPh>
    <rPh sb="19" eb="22">
      <t>シャレイキン</t>
    </rPh>
    <phoneticPr fontId="6"/>
  </si>
  <si>
    <t>(*2)合宿は参加者僅少のため、経費削減の観点から監督学連員は</t>
    <rPh sb="4" eb="6">
      <t>ガッシュク</t>
    </rPh>
    <rPh sb="7" eb="10">
      <t>サンカシャ</t>
    </rPh>
    <rPh sb="10" eb="12">
      <t>キンショウ</t>
    </rPh>
    <rPh sb="16" eb="20">
      <t>ケイヒサクゲン</t>
    </rPh>
    <rPh sb="21" eb="23">
      <t>カンテン</t>
    </rPh>
    <phoneticPr fontId="6"/>
  </si>
  <si>
    <t>(*1)未入金分は次年度に計上</t>
    <rPh sb="4" eb="7">
      <t>ミニュウキン</t>
    </rPh>
    <rPh sb="7" eb="8">
      <t>ブン</t>
    </rPh>
    <rPh sb="9" eb="12">
      <t>ジネンド</t>
    </rPh>
    <rPh sb="13" eb="15">
      <t>ケイジョウ</t>
    </rPh>
    <phoneticPr fontId="3"/>
  </si>
  <si>
    <t>合   計</t>
    <rPh sb="0" eb="1">
      <t>ゴウ</t>
    </rPh>
    <rPh sb="4" eb="5">
      <t>ケイ</t>
    </rPh>
    <phoneticPr fontId="3"/>
  </si>
  <si>
    <t>小計</t>
    <rPh sb="0" eb="2">
      <t>ショウケイ</t>
    </rPh>
    <phoneticPr fontId="6"/>
  </si>
  <si>
    <t>①　次年度繰越金</t>
    <rPh sb="7" eb="8">
      <t>カネ</t>
    </rPh>
    <phoneticPr fontId="6"/>
  </si>
  <si>
    <t>予備費</t>
    <rPh sb="0" eb="3">
      <t>ヨビヒ</t>
    </rPh>
    <phoneticPr fontId="6"/>
  </si>
  <si>
    <t>①　未入金</t>
    <rPh sb="2" eb="5">
      <t>ミニュウキン</t>
    </rPh>
    <phoneticPr fontId="6"/>
  </si>
  <si>
    <t>未入金</t>
    <rPh sb="0" eb="3">
      <t>ミニュウキン</t>
    </rPh>
    <phoneticPr fontId="6"/>
  </si>
  <si>
    <t>④　講師謝礼金　\20,000×2日×1名</t>
    <rPh sb="2" eb="4">
      <t>コウシ</t>
    </rPh>
    <rPh sb="4" eb="7">
      <t>シャレイキン</t>
    </rPh>
    <rPh sb="17" eb="18">
      <t>ニチ</t>
    </rPh>
    <rPh sb="20" eb="21">
      <t>メイ</t>
    </rPh>
    <phoneticPr fontId="6"/>
  </si>
  <si>
    <r>
      <t>③　昼食費 \600×2日×１名</t>
    </r>
    <r>
      <rPr>
        <sz val="10"/>
        <color theme="1"/>
        <rFont val="ＭＳ Ｐ明朝"/>
        <family val="1"/>
        <charset val="128"/>
      </rPr>
      <t>（講師分）</t>
    </r>
    <rPh sb="2" eb="4">
      <t>チュウショク</t>
    </rPh>
    <rPh sb="4" eb="5">
      <t>ヒ</t>
    </rPh>
    <rPh sb="12" eb="13">
      <t>ヒ</t>
    </rPh>
    <rPh sb="15" eb="16">
      <t>メイ</t>
    </rPh>
    <rPh sb="17" eb="19">
      <t>コウシ</t>
    </rPh>
    <rPh sb="19" eb="20">
      <t>ブン</t>
    </rPh>
    <phoneticPr fontId="3"/>
  </si>
  <si>
    <r>
      <t>②　宿泊費　\7,020×3名</t>
    </r>
    <r>
      <rPr>
        <sz val="10"/>
        <color theme="1"/>
        <rFont val="ＭＳ Ｐ明朝"/>
        <family val="1"/>
        <charset val="128"/>
      </rPr>
      <t>（講師・監督学連員含む）</t>
    </r>
    <rPh sb="2" eb="4">
      <t>シュクハク</t>
    </rPh>
    <rPh sb="4" eb="5">
      <t>ヒ</t>
    </rPh>
    <rPh sb="14" eb="15">
      <t>メイ</t>
    </rPh>
    <rPh sb="16" eb="18">
      <t>コウシ</t>
    </rPh>
    <rPh sb="19" eb="21">
      <t>カントク</t>
    </rPh>
    <rPh sb="21" eb="24">
      <t>ガクレンイン</t>
    </rPh>
    <rPh sb="24" eb="25">
      <t>フク</t>
    </rPh>
    <phoneticPr fontId="3"/>
  </si>
  <si>
    <t>①　施設使用料　長瀞射撃場 \1,120×2日×3名</t>
    <rPh sb="2" eb="4">
      <t>シセツ</t>
    </rPh>
    <rPh sb="4" eb="7">
      <t>シヨウリョウ</t>
    </rPh>
    <rPh sb="8" eb="13">
      <t>ナガトロシャゲキジョウ</t>
    </rPh>
    <rPh sb="22" eb="23">
      <t>ニチ</t>
    </rPh>
    <rPh sb="25" eb="26">
      <t>メイ</t>
    </rPh>
    <phoneticPr fontId="3"/>
  </si>
  <si>
    <t>AR合宿　11月12,13日</t>
    <rPh sb="2" eb="4">
      <t>ガッシュク</t>
    </rPh>
    <rPh sb="7" eb="8">
      <t>ツキ</t>
    </rPh>
    <rPh sb="13" eb="14">
      <t>ニチ</t>
    </rPh>
    <phoneticPr fontId="6"/>
  </si>
  <si>
    <t>②　講師謝礼金　\20,000×1名</t>
    <rPh sb="2" eb="4">
      <t>コウシ</t>
    </rPh>
    <rPh sb="4" eb="7">
      <t>シャレイキン</t>
    </rPh>
    <rPh sb="17" eb="18">
      <t>メイ</t>
    </rPh>
    <phoneticPr fontId="3"/>
  </si>
  <si>
    <r>
      <t>①　施設使用料　岸体会議室</t>
    </r>
    <r>
      <rPr>
        <sz val="10"/>
        <color theme="1"/>
        <rFont val="ＭＳ Ｐ明朝"/>
        <family val="1"/>
        <charset val="128"/>
      </rPr>
      <t>（空調使用料含む）</t>
    </r>
    <rPh sb="2" eb="7">
      <t>シセツシヨウリョウ</t>
    </rPh>
    <rPh sb="8" eb="9">
      <t>キシ</t>
    </rPh>
    <rPh sb="9" eb="10">
      <t>タイ</t>
    </rPh>
    <rPh sb="10" eb="12">
      <t>カイギ</t>
    </rPh>
    <rPh sb="12" eb="13">
      <t>シツ</t>
    </rPh>
    <rPh sb="14" eb="16">
      <t>クウチョウ</t>
    </rPh>
    <rPh sb="16" eb="18">
      <t>シヨウ</t>
    </rPh>
    <rPh sb="18" eb="19">
      <t>リョウ</t>
    </rPh>
    <rPh sb="19" eb="20">
      <t>フク</t>
    </rPh>
    <phoneticPr fontId="3"/>
  </si>
  <si>
    <t>初心者講習会　8月18日　</t>
    <rPh sb="0" eb="6">
      <t>ショシンシャコウシュウカイ</t>
    </rPh>
    <rPh sb="8" eb="9">
      <t>ツキ</t>
    </rPh>
    <rPh sb="11" eb="12">
      <t>ニチ</t>
    </rPh>
    <phoneticPr fontId="6"/>
  </si>
  <si>
    <t>⑥　コーチ謝礼金 \20,000×2日×1名</t>
    <rPh sb="5" eb="8">
      <t>シャレイキン</t>
    </rPh>
    <rPh sb="18" eb="19">
      <t>ヒ</t>
    </rPh>
    <rPh sb="21" eb="22">
      <t>メイ</t>
    </rPh>
    <phoneticPr fontId="3"/>
  </si>
  <si>
    <t>⑤　車両提供謝礼金 \1,500×2日×1台 (*2)</t>
    <rPh sb="2" eb="6">
      <t>シャリョウテイキョウ</t>
    </rPh>
    <rPh sb="6" eb="9">
      <t>シャレイキン</t>
    </rPh>
    <rPh sb="18" eb="19">
      <t>ヒ</t>
    </rPh>
    <rPh sb="21" eb="22">
      <t>ダイ</t>
    </rPh>
    <phoneticPr fontId="3"/>
  </si>
  <si>
    <t>④　高速料金　\3,210（2日分）</t>
    <rPh sb="2" eb="6">
      <t>コウソクリョウキン</t>
    </rPh>
    <rPh sb="15" eb="17">
      <t>カブン</t>
    </rPh>
    <phoneticPr fontId="3"/>
  </si>
  <si>
    <t>③　昼食費 \600×2日×2名</t>
    <rPh sb="2" eb="4">
      <t>チュウショク</t>
    </rPh>
    <rPh sb="4" eb="5">
      <t>ヒ</t>
    </rPh>
    <rPh sb="12" eb="13">
      <t>ヒ</t>
    </rPh>
    <rPh sb="15" eb="16">
      <t>メイ</t>
    </rPh>
    <phoneticPr fontId="3"/>
  </si>
  <si>
    <t>\500×561名</t>
    <rPh sb="8" eb="9">
      <t>メイ</t>
    </rPh>
    <phoneticPr fontId="3"/>
  </si>
  <si>
    <r>
      <t>②　宿泊費　\6,480×5名</t>
    </r>
    <r>
      <rPr>
        <sz val="10"/>
        <color theme="1"/>
        <rFont val="ＭＳ Ｐ明朝"/>
        <family val="1"/>
        <charset val="128"/>
      </rPr>
      <t>（講師・監督学連員含む）</t>
    </r>
    <rPh sb="2" eb="4">
      <t>シュクハク</t>
    </rPh>
    <rPh sb="4" eb="5">
      <t>ヒ</t>
    </rPh>
    <rPh sb="14" eb="15">
      <t>メイ</t>
    </rPh>
    <rPh sb="16" eb="18">
      <t>コウシ</t>
    </rPh>
    <rPh sb="19" eb="21">
      <t>カントク</t>
    </rPh>
    <rPh sb="21" eb="24">
      <t>ガクレンイン</t>
    </rPh>
    <rPh sb="24" eb="25">
      <t>フク</t>
    </rPh>
    <phoneticPr fontId="3"/>
  </si>
  <si>
    <t>選手育成費 (*1)</t>
    <rPh sb="0" eb="2">
      <t>センシュ</t>
    </rPh>
    <rPh sb="2" eb="5">
      <t>イクセイヒ</t>
    </rPh>
    <phoneticPr fontId="3"/>
  </si>
  <si>
    <t>①　施設使用料　長瀞射撃場 \2,370×2日×3名</t>
    <rPh sb="2" eb="4">
      <t>シセツ</t>
    </rPh>
    <rPh sb="4" eb="7">
      <t>シヨウリョウ</t>
    </rPh>
    <rPh sb="8" eb="13">
      <t>ナガトロシャゲキジョウ</t>
    </rPh>
    <rPh sb="22" eb="23">
      <t>ニチ</t>
    </rPh>
    <rPh sb="25" eb="26">
      <t>メイ</t>
    </rPh>
    <phoneticPr fontId="3"/>
  </si>
  <si>
    <t>未納金（平成27年度）</t>
    <rPh sb="0" eb="1">
      <t>ミ</t>
    </rPh>
    <rPh sb="1" eb="3">
      <t>ノウキン</t>
    </rPh>
    <rPh sb="4" eb="6">
      <t>ヘイセイ</t>
    </rPh>
    <rPh sb="8" eb="10">
      <t>ネンド</t>
    </rPh>
    <phoneticPr fontId="6"/>
  </si>
  <si>
    <t>SB合宿　3月2,3日　</t>
    <rPh sb="2" eb="4">
      <t>ガッシュク</t>
    </rPh>
    <rPh sb="6" eb="7">
      <t>ガツ</t>
    </rPh>
    <rPh sb="10" eb="11">
      <t>ヒ</t>
    </rPh>
    <phoneticPr fontId="3"/>
  </si>
  <si>
    <t>前年度繰越金</t>
    <rPh sb="0" eb="3">
      <t>ゼンネンド</t>
    </rPh>
    <rPh sb="3" eb="6">
      <t>クリコシキン</t>
    </rPh>
    <phoneticPr fontId="3"/>
  </si>
  <si>
    <t>金額</t>
    <rPh sb="0" eb="2">
      <t>キンガク</t>
    </rPh>
    <phoneticPr fontId="3"/>
  </si>
  <si>
    <t>項目</t>
    <rPh sb="0" eb="2">
      <t>コウモク</t>
    </rPh>
    <phoneticPr fontId="3"/>
  </si>
  <si>
    <t>支出の部</t>
    <rPh sb="0" eb="2">
      <t>シシュツ</t>
    </rPh>
    <rPh sb="3" eb="4">
      <t>ブ</t>
    </rPh>
    <phoneticPr fontId="3"/>
  </si>
  <si>
    <t>収入の部</t>
    <rPh sb="0" eb="2">
      <t>シュウニュウ</t>
    </rPh>
    <rPh sb="3" eb="4">
      <t>ブ</t>
    </rPh>
    <phoneticPr fontId="3"/>
  </si>
  <si>
    <t>単位：円</t>
    <rPh sb="0" eb="2">
      <t>タンイ</t>
    </rPh>
    <rPh sb="3" eb="4">
      <t>エン</t>
    </rPh>
    <phoneticPr fontId="3"/>
  </si>
  <si>
    <t>作成者：戸井田 勇介</t>
    <rPh sb="0" eb="3">
      <t>サクセイシャ</t>
    </rPh>
    <rPh sb="4" eb="7">
      <t>トイダ</t>
    </rPh>
    <rPh sb="8" eb="10">
      <t>ユウスケ</t>
    </rPh>
    <phoneticPr fontId="3"/>
  </si>
  <si>
    <t>2．平成28年度　選手育成委員会　決算報告</t>
    <phoneticPr fontId="3"/>
  </si>
  <si>
    <t>700円徴収人数</t>
    <rPh sb="3" eb="4">
      <t>エン</t>
    </rPh>
    <rPh sb="4" eb="6">
      <t>チョウシュウ</t>
    </rPh>
    <rPh sb="6" eb="8">
      <t>ニンズウ</t>
    </rPh>
    <phoneticPr fontId="3"/>
  </si>
  <si>
    <t>A=合宿　B=実技講習　C=座学講習</t>
    <rPh sb="2" eb="4">
      <t>ガッシュク</t>
    </rPh>
    <rPh sb="7" eb="9">
      <t>ジツギ</t>
    </rPh>
    <rPh sb="9" eb="11">
      <t>コウシュウ</t>
    </rPh>
    <rPh sb="14" eb="16">
      <t>ザガク</t>
    </rPh>
    <rPh sb="16" eb="18">
      <t>コウシュウ</t>
    </rPh>
    <phoneticPr fontId="3"/>
  </si>
  <si>
    <t>A 15名222,337  C  25名33,156</t>
    <rPh sb="4" eb="5">
      <t>メイ</t>
    </rPh>
    <phoneticPr fontId="3"/>
  </si>
  <si>
    <t>500円徴収人数</t>
    <rPh sb="3" eb="4">
      <t>エン</t>
    </rPh>
    <rPh sb="4" eb="6">
      <t>チョウシュウ</t>
    </rPh>
    <rPh sb="6" eb="8">
      <t>ニンズウ</t>
    </rPh>
    <phoneticPr fontId="6"/>
  </si>
  <si>
    <t>C    9名28,240</t>
    <rPh sb="6" eb="7">
      <t>メイ</t>
    </rPh>
    <phoneticPr fontId="3"/>
  </si>
  <si>
    <t>462（*3）</t>
    <phoneticPr fontId="6"/>
  </si>
  <si>
    <t>A 5名16,1970　C 13名 40,520</t>
    <rPh sb="3" eb="4">
      <t>メイ</t>
    </rPh>
    <rPh sb="16" eb="17">
      <t>メイ</t>
    </rPh>
    <phoneticPr fontId="3"/>
  </si>
  <si>
    <t>※開催場所の正式名称については１ページ参照</t>
    <phoneticPr fontId="6"/>
  </si>
  <si>
    <t>(未 定)</t>
  </si>
  <si>
    <t>12月3日（日）</t>
    <rPh sb="2" eb="3">
      <t>ツキ</t>
    </rPh>
    <rPh sb="4" eb="5">
      <t>ニチ</t>
    </rPh>
    <rPh sb="6" eb="7">
      <t>ニチ</t>
    </rPh>
    <phoneticPr fontId="6"/>
  </si>
  <si>
    <t>～5日(日)</t>
    <phoneticPr fontId="6"/>
  </si>
  <si>
    <t>(長 瀞)</t>
  </si>
  <si>
    <t>11月3日(金)</t>
    <rPh sb="6" eb="7">
      <t>キン</t>
    </rPh>
    <phoneticPr fontId="6"/>
  </si>
  <si>
    <t>(岸 体)</t>
  </si>
  <si>
    <t>10月15日(日)</t>
    <phoneticPr fontId="6"/>
  </si>
  <si>
    <t>(長 瀞)</t>
    <rPh sb="1" eb="2">
      <t>チョウ</t>
    </rPh>
    <rPh sb="3" eb="4">
      <t>トロ</t>
    </rPh>
    <phoneticPr fontId="3"/>
  </si>
  <si>
    <t>9月17日(日)</t>
    <phoneticPr fontId="6"/>
  </si>
  <si>
    <t>～17日(日)</t>
    <rPh sb="5" eb="6">
      <t>ニチ</t>
    </rPh>
    <phoneticPr fontId="6"/>
  </si>
  <si>
    <t>9月14日(木)</t>
    <rPh sb="6" eb="7">
      <t>モク</t>
    </rPh>
    <phoneticPr fontId="6"/>
  </si>
  <si>
    <t>AR・AP合宿       (選手育成事業)</t>
    <rPh sb="5" eb="7">
      <t>ガッシュク</t>
    </rPh>
    <phoneticPr fontId="3"/>
  </si>
  <si>
    <t>9月</t>
    <rPh sb="1" eb="2">
      <t>ガツ</t>
    </rPh>
    <phoneticPr fontId="3"/>
  </si>
  <si>
    <t>～13日(日)</t>
    <rPh sb="5" eb="6">
      <t>ニチ</t>
    </rPh>
    <phoneticPr fontId="6"/>
  </si>
  <si>
    <t>8月11日(金)</t>
    <rPh sb="6" eb="7">
      <t>キン</t>
    </rPh>
    <phoneticPr fontId="6"/>
  </si>
  <si>
    <t>(伊勢原)</t>
    <rPh sb="1" eb="4">
      <t>イセハラ</t>
    </rPh>
    <phoneticPr fontId="6"/>
  </si>
  <si>
    <t>新人ＢＲ大会(競技普及委員会主催)</t>
    <rPh sb="14" eb="16">
      <t>シュサイ</t>
    </rPh>
    <phoneticPr fontId="6"/>
  </si>
  <si>
    <t>6月25日（日）</t>
    <rPh sb="4" eb="5">
      <t>ニチ</t>
    </rPh>
    <rPh sb="6" eb="7">
      <t>ニチ</t>
    </rPh>
    <phoneticPr fontId="3"/>
  </si>
  <si>
    <t>〜6月18日（日）</t>
    <phoneticPr fontId="6"/>
  </si>
  <si>
    <t>（長 瀞）</t>
    <rPh sb="1" eb="2">
      <t>チョウ</t>
    </rPh>
    <rPh sb="3" eb="4">
      <t>ジョウ</t>
    </rPh>
    <phoneticPr fontId="6"/>
  </si>
  <si>
    <t>6月17日（土）</t>
    <phoneticPr fontId="6"/>
  </si>
  <si>
    <t>6月4日(日)</t>
    <phoneticPr fontId="6"/>
  </si>
  <si>
    <t>～6月4日(日)</t>
    <rPh sb="2" eb="3">
      <t>ガツ</t>
    </rPh>
    <rPh sb="4" eb="5">
      <t>ニチ</t>
    </rPh>
    <phoneticPr fontId="6"/>
  </si>
  <si>
    <t>6月1日(木)</t>
    <rPh sb="5" eb="6">
      <t>モク</t>
    </rPh>
    <phoneticPr fontId="6"/>
  </si>
  <si>
    <t>(未 定)</t>
    <rPh sb="1" eb="2">
      <t>ミ</t>
    </rPh>
    <rPh sb="3" eb="4">
      <t>サダム</t>
    </rPh>
    <phoneticPr fontId="3"/>
  </si>
  <si>
    <t>新人講習会       (選手育成事業)</t>
    <rPh sb="0" eb="2">
      <t>シンジン</t>
    </rPh>
    <rPh sb="2" eb="5">
      <t>コウシュウカイ</t>
    </rPh>
    <phoneticPr fontId="3"/>
  </si>
  <si>
    <t>5月</t>
    <rPh sb="1" eb="2">
      <t>ガツ</t>
    </rPh>
    <phoneticPr fontId="3"/>
  </si>
  <si>
    <t>4月23日(日）</t>
    <phoneticPr fontId="6"/>
  </si>
  <si>
    <t>SB合宿       (選手育成事業)</t>
    <rPh sb="2" eb="4">
      <t>ガッシュク</t>
    </rPh>
    <rPh sb="12" eb="14">
      <t>センシュ</t>
    </rPh>
    <rPh sb="14" eb="16">
      <t>イクセイ</t>
    </rPh>
    <rPh sb="16" eb="18">
      <t>ジギョウ</t>
    </rPh>
    <phoneticPr fontId="3"/>
  </si>
  <si>
    <t>3月</t>
    <rPh sb="1" eb="2">
      <t>ガツ</t>
    </rPh>
    <phoneticPr fontId="3"/>
  </si>
  <si>
    <t>平成29年度　事業計画案</t>
    <phoneticPr fontId="6"/>
  </si>
  <si>
    <t>３-1.審議事項</t>
    <phoneticPr fontId="3"/>
  </si>
  <si>
    <t>5月4日(木)</t>
    <rPh sb="5" eb="6">
      <t>モク</t>
    </rPh>
    <phoneticPr fontId="6"/>
  </si>
  <si>
    <t>～6日(土)</t>
    <rPh sb="4" eb="5">
      <t>ド</t>
    </rPh>
    <phoneticPr fontId="6"/>
  </si>
  <si>
    <t>※赤字は射場予約の都合上変更</t>
    <rPh sb="1" eb="3">
      <t>アカジ</t>
    </rPh>
    <rPh sb="4" eb="6">
      <t>シャジョウ</t>
    </rPh>
    <rPh sb="6" eb="8">
      <t>ヨヤク</t>
    </rPh>
    <rPh sb="9" eb="12">
      <t>ツゴウジョウ</t>
    </rPh>
    <rPh sb="12" eb="14">
      <t>ヘンコウ</t>
    </rPh>
    <phoneticPr fontId="6"/>
  </si>
  <si>
    <t>大会名変更について
別紙参照</t>
    <phoneticPr fontId="6"/>
  </si>
  <si>
    <t>3-3．その他の審議事項</t>
    <phoneticPr fontId="6"/>
  </si>
  <si>
    <t>　「Ways of the Rifle」を教本に使う大学が多いが内容が初心者向けではないため、初心者にもわかりやすい射撃教本を初心者指導に携わる方に依頼して製作し競技力向上に生かす。</t>
    <rPh sb="21" eb="23">
      <t>キョウホン</t>
    </rPh>
    <rPh sb="24" eb="25">
      <t>ツカ</t>
    </rPh>
    <rPh sb="26" eb="28">
      <t>ダイガク</t>
    </rPh>
    <rPh sb="29" eb="30">
      <t>オオ</t>
    </rPh>
    <rPh sb="32" eb="34">
      <t>ナイヨウ</t>
    </rPh>
    <rPh sb="35" eb="38">
      <t>ショシンシャ</t>
    </rPh>
    <rPh sb="38" eb="39">
      <t>ム</t>
    </rPh>
    <rPh sb="47" eb="50">
      <t>ショシンシャ</t>
    </rPh>
    <rPh sb="58" eb="60">
      <t>シャゲキ</t>
    </rPh>
    <rPh sb="60" eb="62">
      <t>キョウホン</t>
    </rPh>
    <rPh sb="63" eb="66">
      <t>ショシンシャ</t>
    </rPh>
    <rPh sb="66" eb="68">
      <t>シドウ</t>
    </rPh>
    <rPh sb="69" eb="70">
      <t>タズサ</t>
    </rPh>
    <rPh sb="72" eb="73">
      <t>カタ</t>
    </rPh>
    <rPh sb="74" eb="76">
      <t>イライ</t>
    </rPh>
    <rPh sb="78" eb="80">
      <t>セイサク</t>
    </rPh>
    <rPh sb="81" eb="83">
      <t>キョウギ</t>
    </rPh>
    <rPh sb="83" eb="84">
      <t>チカラ</t>
    </rPh>
    <rPh sb="84" eb="86">
      <t>コウジョウ</t>
    </rPh>
    <rPh sb="87" eb="88">
      <t>イ</t>
    </rPh>
    <phoneticPr fontId="6"/>
  </si>
  <si>
    <t>教本の発行</t>
    <rPh sb="0" eb="2">
      <t>キョウホン</t>
    </rPh>
    <rPh sb="3" eb="5">
      <t>ハッコウ</t>
    </rPh>
    <phoneticPr fontId="6"/>
  </si>
  <si>
    <t>年度前期</t>
    <rPh sb="0" eb="2">
      <t>ネンド</t>
    </rPh>
    <rPh sb="2" eb="4">
      <t>ゼンキ</t>
    </rPh>
    <phoneticPr fontId="6"/>
  </si>
  <si>
    <t xml:space="preserve"> 　AR・AP合宿を1泊2日で開催しコーチを招いて指導して頂く。また、参加者本人の当合宿以前の大会での成績を踏まえて、次回大会に備えた射撃技術及び射撃意欲の向上を図る。 さらに今年銃を所持した者に対しては、銃器の取り扱い及び練習方法の実践の場とする。また、標的は本戦出場を想定して、経験を積むために電子標的を使用する。また、APに関しては学連登録をしているものを参加対象とする</t>
    <rPh sb="29" eb="30">
      <t>イタダ</t>
    </rPh>
    <rPh sb="165" eb="166">
      <t>カン</t>
    </rPh>
    <rPh sb="169" eb="173">
      <t>ガクレントウロク</t>
    </rPh>
    <rPh sb="181" eb="183">
      <t>サンカ</t>
    </rPh>
    <rPh sb="183" eb="185">
      <t>タイショウ</t>
    </rPh>
    <phoneticPr fontId="6"/>
  </si>
  <si>
    <t>募集人数：15名程度</t>
    <rPh sb="0" eb="2">
      <t>ボシュウ</t>
    </rPh>
    <rPh sb="2" eb="4">
      <t>ニンズウ</t>
    </rPh>
    <phoneticPr fontId="6"/>
  </si>
  <si>
    <t>於：長瀞射撃場（予定）</t>
    <rPh sb="0" eb="1">
      <t>オ</t>
    </rPh>
    <rPh sb="2" eb="4">
      <t>ナガトロ</t>
    </rPh>
    <rPh sb="4" eb="7">
      <t>シャゲキジョウ</t>
    </rPh>
    <rPh sb="8" eb="10">
      <t>ヨテイ</t>
    </rPh>
    <phoneticPr fontId="6"/>
  </si>
  <si>
    <t>選手育成AR・AP合宿</t>
    <rPh sb="0" eb="2">
      <t>センシュ</t>
    </rPh>
    <rPh sb="2" eb="4">
      <t>イクセイ</t>
    </rPh>
    <phoneticPr fontId="3"/>
  </si>
  <si>
    <t>9月</t>
    <rPh sb="1" eb="2">
      <t>ガツ</t>
    </rPh>
    <phoneticPr fontId="6"/>
  </si>
  <si>
    <t>　自身にあったコートを所持していない者を対象とし、コート採寸と注文が出来るように依頼する。射手の身体に合ったコートを作成することによって、更なる射撃技術の向上を図る。</t>
    <rPh sb="1" eb="3">
      <t>ジシン</t>
    </rPh>
    <rPh sb="11" eb="13">
      <t>ショジ</t>
    </rPh>
    <rPh sb="18" eb="19">
      <t>モノ</t>
    </rPh>
    <rPh sb="20" eb="22">
      <t>タイショウ</t>
    </rPh>
    <rPh sb="31" eb="33">
      <t>チュウモン</t>
    </rPh>
    <rPh sb="34" eb="36">
      <t>デキ</t>
    </rPh>
    <phoneticPr fontId="6"/>
  </si>
  <si>
    <t>　 大学に入学してから銃を所持しようとしている者を対象とし、射撃の教本となる冊子を配り、銃器の取り扱い、練習方法などを学ぶ。また、銃所持後の練習方法、初試合に向けての心構え、筋力トレーニングなどもを学び、これからの練習への意欲向上へとつなげる。更に2年生の参加者に関しては、今後1年生の指導の為に参加したい者を対象とする。</t>
    <rPh sb="2" eb="4">
      <t>ダイガク</t>
    </rPh>
    <rPh sb="5" eb="7">
      <t>ニュウガク</t>
    </rPh>
    <rPh sb="23" eb="24">
      <t>モノ</t>
    </rPh>
    <rPh sb="30" eb="32">
      <t>シャゲキ</t>
    </rPh>
    <rPh sb="33" eb="35">
      <t>キョウホン</t>
    </rPh>
    <rPh sb="38" eb="40">
      <t>サッシ</t>
    </rPh>
    <rPh sb="41" eb="42">
      <t>クバ</t>
    </rPh>
    <rPh sb="45" eb="46">
      <t>キ</t>
    </rPh>
    <rPh sb="99" eb="100">
      <t>マナ</t>
    </rPh>
    <rPh sb="111" eb="113">
      <t>イヨク</t>
    </rPh>
    <rPh sb="113" eb="115">
      <t>コウジョウ</t>
    </rPh>
    <rPh sb="122" eb="123">
      <t>サラ</t>
    </rPh>
    <rPh sb="128" eb="131">
      <t>サンカシャ</t>
    </rPh>
    <rPh sb="132" eb="133">
      <t>カン</t>
    </rPh>
    <rPh sb="146" eb="147">
      <t>タメ</t>
    </rPh>
    <rPh sb="153" eb="154">
      <t>モノ</t>
    </rPh>
    <phoneticPr fontId="3"/>
  </si>
  <si>
    <t>募集人数：30人程度</t>
    <rPh sb="0" eb="2">
      <t>ボシュウ</t>
    </rPh>
    <rPh sb="2" eb="4">
      <t>ニンズウ</t>
    </rPh>
    <rPh sb="7" eb="8">
      <t>ニン</t>
    </rPh>
    <rPh sb="8" eb="10">
      <t>テイド</t>
    </rPh>
    <phoneticPr fontId="6"/>
  </si>
  <si>
    <t>於：岸記念体育館（予定）</t>
    <rPh sb="0" eb="1">
      <t>オ</t>
    </rPh>
    <rPh sb="2" eb="3">
      <t>キシ</t>
    </rPh>
    <rPh sb="3" eb="5">
      <t>キネン</t>
    </rPh>
    <rPh sb="5" eb="8">
      <t>タイイクカン</t>
    </rPh>
    <rPh sb="9" eb="11">
      <t>ヨテイ</t>
    </rPh>
    <phoneticPr fontId="6"/>
  </si>
  <si>
    <t>新人講習会・コート採寸会</t>
    <rPh sb="0" eb="2">
      <t>シンジン</t>
    </rPh>
    <rPh sb="2" eb="4">
      <t>コウシュウ</t>
    </rPh>
    <rPh sb="4" eb="5">
      <t>カイ</t>
    </rPh>
    <rPh sb="9" eb="12">
      <t>サイスンカイ</t>
    </rPh>
    <phoneticPr fontId="6"/>
  </si>
  <si>
    <t>5月</t>
    <rPh sb="1" eb="2">
      <t>ガツ</t>
    </rPh>
    <phoneticPr fontId="6"/>
  </si>
  <si>
    <t>　SBライフルを所持して1年以内の学生を対象に実施。1泊2日の合宿でコーチを招き、教授を頂き、その後に控える春関に向けて技術力の向上を図る。開催場所に関しては、設備の面も考え、長瀞射撃場とする。</t>
    <rPh sb="38" eb="39">
      <t>マネ</t>
    </rPh>
    <rPh sb="41" eb="43">
      <t>キョウジュ</t>
    </rPh>
    <rPh sb="44" eb="45">
      <t>イタダ</t>
    </rPh>
    <rPh sb="70" eb="72">
      <t>カイサイ</t>
    </rPh>
    <rPh sb="72" eb="74">
      <t>バショ</t>
    </rPh>
    <rPh sb="75" eb="76">
      <t>カン</t>
    </rPh>
    <rPh sb="80" eb="82">
      <t>セツビ</t>
    </rPh>
    <rPh sb="83" eb="84">
      <t>メン</t>
    </rPh>
    <rPh sb="85" eb="86">
      <t>カンガ</t>
    </rPh>
    <rPh sb="88" eb="90">
      <t>ナガトロ</t>
    </rPh>
    <rPh sb="90" eb="93">
      <t>シャゲキジョウ</t>
    </rPh>
    <phoneticPr fontId="3"/>
  </si>
  <si>
    <t>募集人数：10名程度</t>
    <phoneticPr fontId="6"/>
  </si>
  <si>
    <t>於：長瀞射撃場（予定）</t>
    <rPh sb="0" eb="1">
      <t>オ</t>
    </rPh>
    <rPh sb="2" eb="4">
      <t>ナガトロ</t>
    </rPh>
    <rPh sb="4" eb="7">
      <t>シャゲキジョウ</t>
    </rPh>
    <rPh sb="8" eb="10">
      <t>ヨテイ</t>
    </rPh>
    <phoneticPr fontId="3"/>
  </si>
  <si>
    <t>選手育成SB・AR合宿</t>
    <rPh sb="0" eb="2">
      <t>センシュ</t>
    </rPh>
    <rPh sb="2" eb="4">
      <t>イクセイ</t>
    </rPh>
    <rPh sb="9" eb="11">
      <t>ガッシュク</t>
    </rPh>
    <phoneticPr fontId="3"/>
  </si>
  <si>
    <t>3月</t>
    <phoneticPr fontId="6"/>
  </si>
  <si>
    <t>　 大学から射撃を始めた者や、SBライフルを所持し間もない者に射撃の基礎を指導する。また、下級生に対する指導方法を上級生に教授し、関東支部全体の競技力向上を図る。</t>
    <phoneticPr fontId="3"/>
  </si>
  <si>
    <t>選手育成委員会の事業目的</t>
  </si>
  <si>
    <t>作成:上山 瑞希</t>
    <rPh sb="0" eb="2">
      <t>サクセイ</t>
    </rPh>
    <phoneticPr fontId="6"/>
  </si>
  <si>
    <t>4-1. 平成29年度　選手育成委員会　事業計画案</t>
    <phoneticPr fontId="6"/>
  </si>
  <si>
    <t>実績</t>
    <rPh sb="0" eb="2">
      <t>ジッセキ</t>
    </rPh>
    <phoneticPr fontId="6"/>
  </si>
  <si>
    <t>計画</t>
    <rPh sb="0" eb="2">
      <t>ケイカク</t>
    </rPh>
    <phoneticPr fontId="6"/>
  </si>
  <si>
    <t>平成２８年度</t>
    <rPh sb="0" eb="2">
      <t>ヘイセイ</t>
    </rPh>
    <rPh sb="4" eb="6">
      <t>ネンド</t>
    </rPh>
    <phoneticPr fontId="6"/>
  </si>
  <si>
    <t>平成２７年度</t>
    <rPh sb="0" eb="2">
      <t>ヘイセイ</t>
    </rPh>
    <rPh sb="4" eb="6">
      <t>ネンド</t>
    </rPh>
    <phoneticPr fontId="6"/>
  </si>
  <si>
    <t>-</t>
    <phoneticPr fontId="6"/>
  </si>
  <si>
    <t>-</t>
    <phoneticPr fontId="6"/>
  </si>
  <si>
    <t>平成２６年度</t>
    <rPh sb="0" eb="2">
      <t>ヘイセイ</t>
    </rPh>
    <rPh sb="4" eb="6">
      <t>ネンド</t>
    </rPh>
    <phoneticPr fontId="6"/>
  </si>
  <si>
    <t>支出計</t>
    <rPh sb="0" eb="2">
      <t>シシュツ</t>
    </rPh>
    <rPh sb="2" eb="3">
      <t>ケイ</t>
    </rPh>
    <phoneticPr fontId="6"/>
  </si>
  <si>
    <t>費用</t>
    <rPh sb="0" eb="2">
      <t>ヒヨウ</t>
    </rPh>
    <phoneticPr fontId="6"/>
  </si>
  <si>
    <t>人数</t>
    <rPh sb="0" eb="2">
      <t>ニンズウ</t>
    </rPh>
    <phoneticPr fontId="6"/>
  </si>
  <si>
    <t>講習会</t>
    <rPh sb="0" eb="3">
      <t>コウシュウカイ</t>
    </rPh>
    <phoneticPr fontId="6"/>
  </si>
  <si>
    <t>合宿</t>
    <rPh sb="0" eb="2">
      <t>ガッシュク</t>
    </rPh>
    <phoneticPr fontId="6"/>
  </si>
  <si>
    <t>一般会計への繰入</t>
    <rPh sb="0" eb="2">
      <t>イッパン</t>
    </rPh>
    <rPh sb="2" eb="4">
      <t>カイケイ</t>
    </rPh>
    <rPh sb="6" eb="8">
      <t>クリイレ</t>
    </rPh>
    <phoneticPr fontId="6"/>
  </si>
  <si>
    <t>平成２９支出</t>
    <rPh sb="0" eb="2">
      <t>ヘイセイ</t>
    </rPh>
    <rPh sb="4" eb="6">
      <t>シシュツ</t>
    </rPh>
    <phoneticPr fontId="6"/>
  </si>
  <si>
    <t>支出（仮定）</t>
    <rPh sb="0" eb="2">
      <t>シシュツ</t>
    </rPh>
    <rPh sb="3" eb="5">
      <t>カテイ</t>
    </rPh>
    <phoneticPr fontId="6"/>
  </si>
  <si>
    <t>繰入あり</t>
    <rPh sb="0" eb="2">
      <t>クリイレ</t>
    </rPh>
    <phoneticPr fontId="6"/>
  </si>
  <si>
    <t>年３００円</t>
    <rPh sb="0" eb="1">
      <t>ネン</t>
    </rPh>
    <rPh sb="4" eb="5">
      <t>エン</t>
    </rPh>
    <phoneticPr fontId="6"/>
  </si>
  <si>
    <t>年５００円</t>
    <rPh sb="0" eb="1">
      <t>ネン</t>
    </rPh>
    <rPh sb="4" eb="5">
      <t>エン</t>
    </rPh>
    <phoneticPr fontId="6"/>
  </si>
  <si>
    <t>平成３４</t>
    <rPh sb="0" eb="2">
      <t>ヘイセイ</t>
    </rPh>
    <phoneticPr fontId="6"/>
  </si>
  <si>
    <t>平成３３</t>
    <rPh sb="0" eb="2">
      <t>ヘイセイ</t>
    </rPh>
    <phoneticPr fontId="6"/>
  </si>
  <si>
    <t>平成３２</t>
    <rPh sb="0" eb="2">
      <t>ヘイセイ</t>
    </rPh>
    <phoneticPr fontId="6"/>
  </si>
  <si>
    <t>平成３１</t>
    <rPh sb="0" eb="2">
      <t>ヘイセイ</t>
    </rPh>
    <phoneticPr fontId="6"/>
  </si>
  <si>
    <t>平成３０</t>
    <rPh sb="0" eb="2">
      <t>ヘイセイ</t>
    </rPh>
    <phoneticPr fontId="6"/>
  </si>
  <si>
    <t>平成２９</t>
    <rPh sb="0" eb="2">
      <t>ヘイセイ</t>
    </rPh>
    <phoneticPr fontId="6"/>
  </si>
  <si>
    <t>平成２８</t>
    <phoneticPr fontId="6"/>
  </si>
  <si>
    <t>年間収入</t>
    <rPh sb="0" eb="2">
      <t>ネンカン</t>
    </rPh>
    <rPh sb="2" eb="4">
      <t>シュウニュウ</t>
    </rPh>
    <phoneticPr fontId="6"/>
  </si>
  <si>
    <t>選育費金額</t>
    <rPh sb="3" eb="5">
      <t>キンガク</t>
    </rPh>
    <phoneticPr fontId="6"/>
  </si>
  <si>
    <t>①年３００円に値下げした場合、②さらに一般会計に１００万円を繰入れた場合</t>
    <rPh sb="1" eb="2">
      <t>ネン</t>
    </rPh>
    <rPh sb="5" eb="6">
      <t>エン</t>
    </rPh>
    <rPh sb="7" eb="9">
      <t>ネサ</t>
    </rPh>
    <rPh sb="12" eb="14">
      <t>バアイ</t>
    </rPh>
    <rPh sb="19" eb="21">
      <t>イッパン</t>
    </rPh>
    <rPh sb="21" eb="23">
      <t>カイケイ</t>
    </rPh>
    <rPh sb="27" eb="29">
      <t>マンエン</t>
    </rPh>
    <rPh sb="30" eb="32">
      <t>クリイ</t>
    </rPh>
    <rPh sb="34" eb="36">
      <t>バアイ</t>
    </rPh>
    <phoneticPr fontId="6"/>
  </si>
  <si>
    <t>平成２９年度以降の会員を５６０名、支出を４０万円（２８年度の倍額）と仮定</t>
    <rPh sb="0" eb="2">
      <t>ヘイセイ</t>
    </rPh>
    <rPh sb="4" eb="6">
      <t>ネンド</t>
    </rPh>
    <rPh sb="6" eb="8">
      <t>イコウ</t>
    </rPh>
    <rPh sb="9" eb="11">
      <t>カイイン</t>
    </rPh>
    <rPh sb="15" eb="16">
      <t>メイ</t>
    </rPh>
    <rPh sb="27" eb="28">
      <t>ネン</t>
    </rPh>
    <rPh sb="28" eb="29">
      <t>ド</t>
    </rPh>
    <rPh sb="30" eb="32">
      <t>バイガク</t>
    </rPh>
    <phoneticPr fontId="6"/>
  </si>
  <si>
    <t>＜繰越金残高シミュレーション＞</t>
    <rPh sb="1" eb="4">
      <t>クリコシキン</t>
    </rPh>
    <rPh sb="4" eb="6">
      <t>ザンダカ</t>
    </rPh>
    <phoneticPr fontId="6"/>
  </si>
  <si>
    <t>繰越金残高</t>
    <rPh sb="0" eb="3">
      <t>クリコシキン</t>
    </rPh>
    <rPh sb="3" eb="5">
      <t>ザンダカ</t>
    </rPh>
    <phoneticPr fontId="6"/>
  </si>
  <si>
    <t>収支</t>
    <rPh sb="0" eb="2">
      <t>シュウシ</t>
    </rPh>
    <phoneticPr fontId="6"/>
  </si>
  <si>
    <t>支出</t>
    <rPh sb="0" eb="2">
      <t>シシュツ</t>
    </rPh>
    <phoneticPr fontId="6"/>
  </si>
  <si>
    <t>収入</t>
    <rPh sb="0" eb="2">
      <t>シュウニュウ</t>
    </rPh>
    <phoneticPr fontId="6"/>
  </si>
  <si>
    <t>選育費</t>
    <rPh sb="0" eb="1">
      <t>セン</t>
    </rPh>
    <rPh sb="1" eb="2">
      <t>イク</t>
    </rPh>
    <rPh sb="2" eb="3">
      <t>ヒ</t>
    </rPh>
    <phoneticPr fontId="6"/>
  </si>
  <si>
    <t>※図表はリンク貼付しているので、下記の表を修正すると本紙に自動反映されます。</t>
    <rPh sb="1" eb="3">
      <t>ズヒョウ</t>
    </rPh>
    <rPh sb="7" eb="9">
      <t>ハリツ</t>
    </rPh>
    <rPh sb="16" eb="18">
      <t>カキ</t>
    </rPh>
    <rPh sb="19" eb="20">
      <t>ヒョウ</t>
    </rPh>
    <rPh sb="21" eb="23">
      <t>シュウセイ</t>
    </rPh>
    <rPh sb="26" eb="28">
      <t>ホンシ</t>
    </rPh>
    <rPh sb="29" eb="31">
      <t>ジドウ</t>
    </rPh>
    <rPh sb="31" eb="33">
      <t>ハンエイ</t>
    </rPh>
    <phoneticPr fontId="6"/>
  </si>
  <si>
    <t>＜直近の事業実施状況＞</t>
    <rPh sb="1" eb="3">
      <t>チョッキン</t>
    </rPh>
    <rPh sb="4" eb="6">
      <t>ジギョウ</t>
    </rPh>
    <rPh sb="6" eb="8">
      <t>ジッシ</t>
    </rPh>
    <rPh sb="8" eb="10">
      <t>ジョウキョウ</t>
    </rPh>
    <phoneticPr fontId="6"/>
  </si>
  <si>
    <t>昨年度総会でも指摘を受けた通り、選手育成事業は計画通りに実施されない年度が続き、各年度とも収入過多となって繰越金が増大している。
平成２６年度まで年７００円を徴収していたものを、平成２７年度より年５００円に減額した経緯があるが、平成２７・２８年度においても事業の再建が達成できなかったことを踏まえ、更なる減額を行う。
なお、今後の事業実施状況および繰越金の残高状況によっては、再度増額することも含め、実態に合わせた見直しを都度、行うものとしたい。</t>
    <rPh sb="0" eb="3">
      <t>サクネンド</t>
    </rPh>
    <rPh sb="3" eb="5">
      <t>ソウカイ</t>
    </rPh>
    <rPh sb="7" eb="9">
      <t>シテキ</t>
    </rPh>
    <rPh sb="10" eb="11">
      <t>ウ</t>
    </rPh>
    <rPh sb="13" eb="14">
      <t>トオ</t>
    </rPh>
    <rPh sb="16" eb="20">
      <t>センシュイクセイ</t>
    </rPh>
    <rPh sb="20" eb="22">
      <t>ジギョウ</t>
    </rPh>
    <rPh sb="23" eb="26">
      <t>ケイカクドオ</t>
    </rPh>
    <rPh sb="28" eb="30">
      <t>ジッシ</t>
    </rPh>
    <rPh sb="34" eb="36">
      <t>ネンド</t>
    </rPh>
    <rPh sb="37" eb="38">
      <t>ツヅ</t>
    </rPh>
    <rPh sb="40" eb="43">
      <t>カクネンド</t>
    </rPh>
    <rPh sb="45" eb="47">
      <t>シュウニュウ</t>
    </rPh>
    <rPh sb="47" eb="49">
      <t>カタ</t>
    </rPh>
    <rPh sb="53" eb="56">
      <t>クリコシキン</t>
    </rPh>
    <rPh sb="57" eb="59">
      <t>ゾウダイ</t>
    </rPh>
    <rPh sb="65" eb="67">
      <t>ヘイセイ</t>
    </rPh>
    <rPh sb="69" eb="71">
      <t>ネンド</t>
    </rPh>
    <rPh sb="73" eb="74">
      <t>ネン</t>
    </rPh>
    <rPh sb="77" eb="78">
      <t>エン</t>
    </rPh>
    <rPh sb="79" eb="81">
      <t>チョウシュウ</t>
    </rPh>
    <rPh sb="89" eb="91">
      <t>ヘイセイ</t>
    </rPh>
    <rPh sb="93" eb="95">
      <t>ネンド</t>
    </rPh>
    <rPh sb="97" eb="98">
      <t>ネン</t>
    </rPh>
    <rPh sb="101" eb="102">
      <t>エン</t>
    </rPh>
    <rPh sb="103" eb="105">
      <t>ゲンガク</t>
    </rPh>
    <rPh sb="107" eb="109">
      <t>ケイイ</t>
    </rPh>
    <rPh sb="114" eb="116">
      <t>ヘイセイ</t>
    </rPh>
    <rPh sb="121" eb="123">
      <t>ネンド</t>
    </rPh>
    <rPh sb="128" eb="130">
      <t>ジギョウ</t>
    </rPh>
    <rPh sb="131" eb="133">
      <t>サイケン</t>
    </rPh>
    <rPh sb="134" eb="136">
      <t>タッセイ</t>
    </rPh>
    <rPh sb="145" eb="146">
      <t>フ</t>
    </rPh>
    <rPh sb="149" eb="150">
      <t>サラ</t>
    </rPh>
    <rPh sb="152" eb="154">
      <t>ゲンガク</t>
    </rPh>
    <rPh sb="155" eb="156">
      <t>オコナ</t>
    </rPh>
    <rPh sb="162" eb="164">
      <t>コンゴ</t>
    </rPh>
    <rPh sb="165" eb="167">
      <t>ジギョウ</t>
    </rPh>
    <rPh sb="167" eb="169">
      <t>ジッシ</t>
    </rPh>
    <rPh sb="169" eb="171">
      <t>ジョウキョウ</t>
    </rPh>
    <rPh sb="174" eb="177">
      <t>クリコシキン</t>
    </rPh>
    <rPh sb="178" eb="180">
      <t>ザンダカ</t>
    </rPh>
    <rPh sb="180" eb="182">
      <t>ジョウキョウ</t>
    </rPh>
    <rPh sb="188" eb="190">
      <t>サイド</t>
    </rPh>
    <rPh sb="190" eb="192">
      <t>ゾウガク</t>
    </rPh>
    <rPh sb="197" eb="198">
      <t>フク</t>
    </rPh>
    <rPh sb="200" eb="202">
      <t>ジッタイ</t>
    </rPh>
    <rPh sb="203" eb="204">
      <t>ア</t>
    </rPh>
    <rPh sb="207" eb="209">
      <t>ミナオ</t>
    </rPh>
    <rPh sb="211" eb="213">
      <t>ツド</t>
    </rPh>
    <rPh sb="214" eb="215">
      <t>オコナ</t>
    </rPh>
    <phoneticPr fontId="6"/>
  </si>
  <si>
    <t>【説明】</t>
    <rPh sb="1" eb="3">
      <t>セツメイ</t>
    </rPh>
    <phoneticPr fontId="6"/>
  </si>
  <si>
    <t>現在、会員１人あたり年５００円を徴収している選手育成費について、平成２９年度から年３００円に減額する。</t>
    <rPh sb="0" eb="2">
      <t>ゲンザイ</t>
    </rPh>
    <rPh sb="3" eb="5">
      <t>カイイン</t>
    </rPh>
    <rPh sb="6" eb="7">
      <t>ニン</t>
    </rPh>
    <rPh sb="10" eb="11">
      <t>ネン</t>
    </rPh>
    <rPh sb="14" eb="15">
      <t>エン</t>
    </rPh>
    <rPh sb="16" eb="18">
      <t>チョウシュウ</t>
    </rPh>
    <rPh sb="22" eb="26">
      <t>センシュイクセイ</t>
    </rPh>
    <rPh sb="26" eb="27">
      <t>ヒ</t>
    </rPh>
    <rPh sb="32" eb="34">
      <t>ヘイセイ</t>
    </rPh>
    <rPh sb="36" eb="38">
      <t>ネンド</t>
    </rPh>
    <rPh sb="40" eb="41">
      <t>ネン</t>
    </rPh>
    <rPh sb="44" eb="45">
      <t>エン</t>
    </rPh>
    <rPh sb="46" eb="48">
      <t>ゲンガク</t>
    </rPh>
    <phoneticPr fontId="6"/>
  </si>
  <si>
    <t>【審議事項】</t>
    <rPh sb="1" eb="5">
      <t>シンギジコウ</t>
    </rPh>
    <phoneticPr fontId="6"/>
  </si>
  <si>
    <t>作成：戸井田 勇介</t>
    <rPh sb="0" eb="2">
      <t>サクセイ</t>
    </rPh>
    <rPh sb="3" eb="6">
      <t>トイダ</t>
    </rPh>
    <rPh sb="7" eb="9">
      <t>ユウスケ</t>
    </rPh>
    <phoneticPr fontId="6"/>
  </si>
  <si>
    <t>４−２.選手育成委員会 審議事項</t>
    <phoneticPr fontId="6"/>
  </si>
  <si>
    <t>※赤字が変更が加えられた部分</t>
    <rPh sb="1" eb="3">
      <t>アカジ</t>
    </rPh>
    <rPh sb="4" eb="6">
      <t>ヘンコウ</t>
    </rPh>
    <rPh sb="7" eb="8">
      <t>クワ</t>
    </rPh>
    <rPh sb="12" eb="14">
      <t>ブブン</t>
    </rPh>
    <phoneticPr fontId="3"/>
  </si>
  <si>
    <t>6月25日
（日）</t>
    <rPh sb="1" eb="2">
      <t>ガツ</t>
    </rPh>
    <rPh sb="4" eb="5">
      <t>ニチ</t>
    </rPh>
    <rPh sb="7" eb="8">
      <t>ニチ</t>
    </rPh>
    <phoneticPr fontId="3"/>
  </si>
  <si>
    <t>・引き続き開催する。銃の所持許可が下りるまでの間、
　BR大会に参加することで実力の確認、モチベーション維持、大会に参加する上での最低限の
　ルールの確認を新人にしてもらう。
・早めに会場・機材の手配を行い、希望者全員が出場できるようにする
・男女別上位８名を対象に表彰を行う。</t>
    <rPh sb="55" eb="57">
      <t>タイカイ</t>
    </rPh>
    <rPh sb="58" eb="60">
      <t>サンカ</t>
    </rPh>
    <rPh sb="62" eb="63">
      <t>ウエ</t>
    </rPh>
    <rPh sb="65" eb="68">
      <t>サイテイゲン</t>
    </rPh>
    <rPh sb="75" eb="77">
      <t>カクニン</t>
    </rPh>
    <rPh sb="104" eb="107">
      <t>キボウシャ</t>
    </rPh>
    <rPh sb="107" eb="109">
      <t>ゼンイン</t>
    </rPh>
    <rPh sb="110" eb="112">
      <t>シュツジョウ</t>
    </rPh>
    <rPh sb="122" eb="124">
      <t>ダンジョ</t>
    </rPh>
    <rPh sb="124" eb="125">
      <t>ベツ</t>
    </rPh>
    <rPh sb="125" eb="127">
      <t>ジョウイ</t>
    </rPh>
    <rPh sb="128" eb="129">
      <t>メイ</t>
    </rPh>
    <rPh sb="130" eb="132">
      <t>タイショウ</t>
    </rPh>
    <rPh sb="133" eb="135">
      <t>ヒョウショウ</t>
    </rPh>
    <rPh sb="136" eb="137">
      <t>オコナ</t>
    </rPh>
    <phoneticPr fontId="53"/>
  </si>
  <si>
    <t>新人ビームライフル大会開催</t>
    <phoneticPr fontId="53"/>
  </si>
  <si>
    <t>4月</t>
    <rPh sb="1" eb="2">
      <t>ガツ</t>
    </rPh>
    <phoneticPr fontId="53"/>
  </si>
  <si>
    <t>・すでに貸し出し業者を紹介してほしいと申し出ている大学があるため、引き続き新歓期にBRの貸し出し業者をを紹介する。</t>
    <rPh sb="4" eb="5">
      <t>カ</t>
    </rPh>
    <rPh sb="6" eb="7">
      <t>ダ</t>
    </rPh>
    <rPh sb="8" eb="10">
      <t>ギョウシャ</t>
    </rPh>
    <rPh sb="11" eb="13">
      <t>ショウカイ</t>
    </rPh>
    <rPh sb="19" eb="20">
      <t>モウ</t>
    </rPh>
    <rPh sb="21" eb="22">
      <t>デ</t>
    </rPh>
    <rPh sb="25" eb="27">
      <t>ダイガク</t>
    </rPh>
    <rPh sb="48" eb="50">
      <t>ギョウシャ</t>
    </rPh>
    <rPh sb="52" eb="54">
      <t>ショウカイ</t>
    </rPh>
    <phoneticPr fontId="53"/>
  </si>
  <si>
    <t>ビームライフルの貸し出し業務</t>
    <rPh sb="2" eb="4">
      <t>タイカイ</t>
    </rPh>
    <rPh sb="5" eb="7">
      <t>カイサイ</t>
    </rPh>
    <rPh sb="12" eb="14">
      <t>カントウシブタイカイカイサイゼンニホンタイカイシュモクカイサイオコナカントウシャシュハアクオコナヒツヨウ</t>
    </rPh>
    <phoneticPr fontId="3"/>
  </si>
  <si>
    <t>・大会中、長瀞射撃場のインターネット環境を利用し、
　Dropboxによる記録管理およびHPへの速報掲載を迅速に行う。
・HP、Twitterの連係をはかり、より一般、高校生などから
　身近にしやすい体制を継続していく。
・普及用のデジタルカメラを活用する体制を整える。
　（開会式や表彰式等の撮影等、大会の写真記録の保存）
・カメラの活用に伴い、プライバシーに関する告知を行う。
・更新内容をメーリスにも配信。</t>
    <rPh sb="1" eb="4">
      <t>タイカイチュウ</t>
    </rPh>
    <rPh sb="5" eb="7">
      <t>ナガトロ</t>
    </rPh>
    <rPh sb="7" eb="10">
      <t>シャゲキジョウ</t>
    </rPh>
    <rPh sb="18" eb="20">
      <t>カンキョウ</t>
    </rPh>
    <rPh sb="21" eb="23">
      <t>リヨウ</t>
    </rPh>
    <rPh sb="37" eb="39">
      <t>キロク</t>
    </rPh>
    <rPh sb="39" eb="41">
      <t>カンリ</t>
    </rPh>
    <rPh sb="48" eb="50">
      <t>ソクホウ</t>
    </rPh>
    <rPh sb="50" eb="52">
      <t>ケイサイ</t>
    </rPh>
    <rPh sb="53" eb="55">
      <t>ジンソク</t>
    </rPh>
    <rPh sb="56" eb="57">
      <t>オコナ</t>
    </rPh>
    <rPh sb="124" eb="126">
      <t>カツヨウ</t>
    </rPh>
    <rPh sb="128" eb="130">
      <t>タイセイ</t>
    </rPh>
    <rPh sb="131" eb="132">
      <t>トトノ</t>
    </rPh>
    <rPh sb="138" eb="141">
      <t>カイカイシキ</t>
    </rPh>
    <rPh sb="142" eb="144">
      <t>ヒョウショウ</t>
    </rPh>
    <rPh sb="144" eb="145">
      <t>シキ</t>
    </rPh>
    <rPh sb="145" eb="146">
      <t>トウ</t>
    </rPh>
    <rPh sb="147" eb="149">
      <t>サツエイ</t>
    </rPh>
    <rPh sb="149" eb="150">
      <t>トウ</t>
    </rPh>
    <rPh sb="151" eb="153">
      <t>タイカイ</t>
    </rPh>
    <rPh sb="154" eb="156">
      <t>シャシン</t>
    </rPh>
    <rPh sb="156" eb="158">
      <t>キロク</t>
    </rPh>
    <rPh sb="159" eb="161">
      <t>ホゾン</t>
    </rPh>
    <rPh sb="168" eb="170">
      <t>カツヨウ</t>
    </rPh>
    <rPh sb="171" eb="172">
      <t>トモナ</t>
    </rPh>
    <rPh sb="181" eb="182">
      <t>カカ</t>
    </rPh>
    <rPh sb="184" eb="186">
      <t>コクチ</t>
    </rPh>
    <rPh sb="187" eb="188">
      <t>オコナ</t>
    </rPh>
    <rPh sb="192" eb="194">
      <t>コウシン</t>
    </rPh>
    <rPh sb="194" eb="196">
      <t>ナイヨウ</t>
    </rPh>
    <rPh sb="203" eb="205">
      <t>ハイシン</t>
    </rPh>
    <phoneticPr fontId="53"/>
  </si>
  <si>
    <t>インターネット環境を利用した活動</t>
    <phoneticPr fontId="53"/>
  </si>
  <si>
    <t>・掲載記録をPDF形式で公開する。
・オーダー表のシートにパスワードを設定し、
　普及委員長および普及委員のみでのパスワードを共有を徹底。</t>
    <rPh sb="41" eb="43">
      <t>フキュウ</t>
    </rPh>
    <rPh sb="43" eb="46">
      <t>イインチョウ</t>
    </rPh>
    <rPh sb="51" eb="53">
      <t>イイン</t>
    </rPh>
    <rPh sb="66" eb="68">
      <t>テッテイ</t>
    </rPh>
    <phoneticPr fontId="53"/>
  </si>
  <si>
    <t>セキュリティ問題（記録改ざん防止対策）</t>
    <phoneticPr fontId="53"/>
  </si>
  <si>
    <t>・記録計算係に対するオーダー表使用法の教育を徹底する。
　（誤った使用による順位掲載ミスなどを防止）
・発表時刻、審査ジュリーのデータ記載を徹底する。
・失格などが発生した際、その内容をルールブックに照らし合わせて明記する。
・引き続き、マクロによるエントリー集計及び記録発表の迅速性、確実性を高める。
・大会中の結果記録速報をHPに随時PDF形式で公開する。
　（幹事長によるダブルチェックを必須とし掲載ミスを防止）
・記録速報は会場での記録発表と共にＨＰで公開を行う。
・記録発表は、当該競技が行われた当日に発表を行う。
・普及委員の中でマクロの使い方を共有する。</t>
    <rPh sb="141" eb="142">
      <t>セイ</t>
    </rPh>
    <rPh sb="143" eb="146">
      <t>カクジツセイ</t>
    </rPh>
    <rPh sb="147" eb="148">
      <t>タカ</t>
    </rPh>
    <rPh sb="211" eb="213">
      <t>キロク</t>
    </rPh>
    <rPh sb="213" eb="215">
      <t>ソクホウ</t>
    </rPh>
    <rPh sb="216" eb="218">
      <t>カイジョウ</t>
    </rPh>
    <rPh sb="220" eb="222">
      <t>キロク</t>
    </rPh>
    <rPh sb="222" eb="224">
      <t>ハッピョウ</t>
    </rPh>
    <rPh sb="225" eb="226">
      <t>トモ</t>
    </rPh>
    <rPh sb="230" eb="232">
      <t>コウカイ</t>
    </rPh>
    <rPh sb="233" eb="234">
      <t>オコナ</t>
    </rPh>
    <rPh sb="238" eb="240">
      <t>キロク</t>
    </rPh>
    <rPh sb="240" eb="242">
      <t>ハッピョウ</t>
    </rPh>
    <rPh sb="244" eb="246">
      <t>トウガイ</t>
    </rPh>
    <rPh sb="246" eb="248">
      <t>キョウギ</t>
    </rPh>
    <rPh sb="249" eb="250">
      <t>オコナ</t>
    </rPh>
    <rPh sb="253" eb="255">
      <t>トウジツ</t>
    </rPh>
    <rPh sb="256" eb="258">
      <t>ハッピョウ</t>
    </rPh>
    <rPh sb="259" eb="260">
      <t>オコナ</t>
    </rPh>
    <rPh sb="264" eb="266">
      <t>フキュウ</t>
    </rPh>
    <rPh sb="266" eb="268">
      <t>イイン</t>
    </rPh>
    <rPh sb="269" eb="270">
      <t>ナカ</t>
    </rPh>
    <rPh sb="275" eb="276">
      <t>ツカ</t>
    </rPh>
    <rPh sb="277" eb="278">
      <t>カタ</t>
    </rPh>
    <rPh sb="279" eb="281">
      <t>キョウユウ</t>
    </rPh>
    <phoneticPr fontId="53"/>
  </si>
  <si>
    <t>記録管理・HP管理</t>
    <phoneticPr fontId="53"/>
  </si>
  <si>
    <t>春関
秋関
新人戦</t>
    <phoneticPr fontId="53"/>
  </si>
  <si>
    <t>\70,000
(計14社)</t>
    <rPh sb="9" eb="10">
      <t>ケイ</t>
    </rPh>
    <rPh sb="12" eb="13">
      <t>シャ</t>
    </rPh>
    <phoneticPr fontId="3"/>
  </si>
  <si>
    <t>・例年頂いている銃砲店、宿の協賛獲得の交渉を試みる。
　（新年度が始まる前に年間予定等を連絡し、前もって依頼する）
・事前に作成した広告取得計画書を普及委員長を中心に会計・普及・企画で共有を行い、進捗状況の把握を行う。
※「参考・H28年度　14社　￥70,000」</t>
    <rPh sb="12" eb="13">
      <t>ヤド</t>
    </rPh>
    <rPh sb="62" eb="64">
      <t>サクセイ</t>
    </rPh>
    <rPh sb="74" eb="76">
      <t>フキュウ</t>
    </rPh>
    <rPh sb="76" eb="79">
      <t>イインチョウ</t>
    </rPh>
    <rPh sb="80" eb="82">
      <t>チュウシン</t>
    </rPh>
    <rPh sb="89" eb="91">
      <t>キカク</t>
    </rPh>
    <rPh sb="92" eb="94">
      <t>キョウユウ</t>
    </rPh>
    <rPh sb="95" eb="96">
      <t>オコナ</t>
    </rPh>
    <rPh sb="106" eb="107">
      <t>オコナ</t>
    </rPh>
    <phoneticPr fontId="53"/>
  </si>
  <si>
    <t>大会での協賛広告の獲得</t>
    <phoneticPr fontId="53"/>
  </si>
  <si>
    <t>・年度初めに、共同通信社、時事通信社の担当者様と大会結果の送付、掲載依頼、
　連絡方法等について普及担当理事と共に打ち合わせを行う。
・埼玉新聞、埼玉中央よみうり(読売新聞折込)、たうんにゅうす(秩父地方紙)等
　地方紙へ大会結果の掲載を依頼。
　（年度初めに、埼玉県在住射手及び射撃競技について纏めたフライヤー送付）
　（各校の代表者に対し、１月中旬頃に情報提供に関する連絡を行う）</t>
    <rPh sb="19" eb="22">
      <t>タントウシャ</t>
    </rPh>
    <rPh sb="22" eb="23">
      <t>サマ</t>
    </rPh>
    <rPh sb="104" eb="105">
      <t>トウ</t>
    </rPh>
    <rPh sb="107" eb="110">
      <t>チホウシ</t>
    </rPh>
    <rPh sb="111" eb="113">
      <t>タイカイ</t>
    </rPh>
    <rPh sb="113" eb="115">
      <t>ケッカ</t>
    </rPh>
    <rPh sb="116" eb="118">
      <t>ケイサイ</t>
    </rPh>
    <rPh sb="119" eb="121">
      <t>イライ</t>
    </rPh>
    <rPh sb="125" eb="127">
      <t>ネンド</t>
    </rPh>
    <rPh sb="127" eb="128">
      <t>ハジ</t>
    </rPh>
    <rPh sb="131" eb="134">
      <t>サイタマケン</t>
    </rPh>
    <rPh sb="134" eb="136">
      <t>ザイジュウ</t>
    </rPh>
    <rPh sb="136" eb="138">
      <t>シャシュ</t>
    </rPh>
    <rPh sb="138" eb="139">
      <t>オヨ</t>
    </rPh>
    <rPh sb="140" eb="142">
      <t>シャゲキ</t>
    </rPh>
    <rPh sb="142" eb="144">
      <t>キョウギ</t>
    </rPh>
    <rPh sb="148" eb="149">
      <t>マト</t>
    </rPh>
    <rPh sb="156" eb="158">
      <t>ソウフ</t>
    </rPh>
    <rPh sb="162" eb="164">
      <t>カクコウ</t>
    </rPh>
    <rPh sb="165" eb="168">
      <t>ダイヒョウシャ</t>
    </rPh>
    <rPh sb="169" eb="170">
      <t>タイ</t>
    </rPh>
    <rPh sb="173" eb="174">
      <t>ガツ</t>
    </rPh>
    <rPh sb="174" eb="176">
      <t>チュウジュン</t>
    </rPh>
    <rPh sb="176" eb="177">
      <t>コロ</t>
    </rPh>
    <rPh sb="178" eb="180">
      <t>ジョウホウ</t>
    </rPh>
    <rPh sb="180" eb="182">
      <t>テイキョウ</t>
    </rPh>
    <rPh sb="183" eb="184">
      <t>カン</t>
    </rPh>
    <rPh sb="186" eb="188">
      <t>レンラク</t>
    </rPh>
    <rPh sb="189" eb="190">
      <t>オコナ</t>
    </rPh>
    <phoneticPr fontId="53"/>
  </si>
  <si>
    <t>各通信社及び新聞社等への広報活動</t>
    <phoneticPr fontId="53"/>
  </si>
  <si>
    <t>春関
秋関
新人戦</t>
    <rPh sb="0" eb="1">
      <t>ハル</t>
    </rPh>
    <rPh sb="1" eb="2">
      <t>カン</t>
    </rPh>
    <rPh sb="3" eb="5">
      <t>アキカン</t>
    </rPh>
    <rPh sb="6" eb="9">
      <t>シンジンセン</t>
    </rPh>
    <phoneticPr fontId="53"/>
  </si>
  <si>
    <t>埼玉県から後援及び、埼玉県知事賞の受取及び新規後援申請</t>
    <phoneticPr fontId="53"/>
  </si>
  <si>
    <t>時期/回数</t>
    <rPh sb="0" eb="2">
      <t>ジキ</t>
    </rPh>
    <rPh sb="3" eb="5">
      <t>カイスウ</t>
    </rPh>
    <phoneticPr fontId="6"/>
  </si>
  <si>
    <t>予算/予定</t>
    <rPh sb="0" eb="2">
      <t>ヨサン</t>
    </rPh>
    <rPh sb="3" eb="5">
      <t>ヨテイ</t>
    </rPh>
    <phoneticPr fontId="6"/>
  </si>
  <si>
    <t xml:space="preserve">平成29年度競技普及委員長　長谷川小枝  </t>
    <rPh sb="0" eb="2">
      <t>ヘイセイ</t>
    </rPh>
    <rPh sb="14" eb="17">
      <t>ハセガワ</t>
    </rPh>
    <rPh sb="17" eb="19">
      <t>サエ</t>
    </rPh>
    <phoneticPr fontId="53"/>
  </si>
  <si>
    <t>平成29年度　競技普及委員会　事業計画</t>
    <rPh sb="0" eb="2">
      <t>ヘイセイ</t>
    </rPh>
    <rPh sb="4" eb="6">
      <t>ネンド</t>
    </rPh>
    <rPh sb="7" eb="9">
      <t>キョウギ</t>
    </rPh>
    <rPh sb="9" eb="11">
      <t>フキュウ</t>
    </rPh>
    <rPh sb="11" eb="14">
      <t>イインカイ</t>
    </rPh>
    <rPh sb="15" eb="17">
      <t>ジギョウ</t>
    </rPh>
    <rPh sb="17" eb="19">
      <t>ケイカク</t>
    </rPh>
    <phoneticPr fontId="6"/>
  </si>
  <si>
    <t>収支</t>
    <phoneticPr fontId="3"/>
  </si>
  <si>
    <t>合計</t>
  </si>
  <si>
    <t>H29</t>
  </si>
  <si>
    <t>予想人数</t>
    <rPh sb="0" eb="2">
      <t>ヨソウ</t>
    </rPh>
    <rPh sb="2" eb="4">
      <t>ニンズウ</t>
    </rPh>
    <phoneticPr fontId="3"/>
  </si>
  <si>
    <t>H28</t>
    <phoneticPr fontId="3"/>
  </si>
  <si>
    <t>H27</t>
    <phoneticPr fontId="3"/>
  </si>
  <si>
    <t>H26</t>
    <phoneticPr fontId="3"/>
  </si>
  <si>
    <t>H25</t>
  </si>
  <si>
    <t>H24</t>
  </si>
  <si>
    <t>H23</t>
  </si>
  <si>
    <t>人数</t>
    <rPh sb="0" eb="2">
      <t>ニンズウ</t>
    </rPh>
    <phoneticPr fontId="3"/>
  </si>
  <si>
    <t>年度</t>
    <rPh sb="0" eb="2">
      <t>ネンド</t>
    </rPh>
    <phoneticPr fontId="3"/>
  </si>
  <si>
    <t>※参加人数推移</t>
    <rPh sb="1" eb="3">
      <t>サンカ</t>
    </rPh>
    <rPh sb="3" eb="5">
      <t>ニンズウ</t>
    </rPh>
    <rPh sb="5" eb="7">
      <t>スイイ</t>
    </rPh>
    <phoneticPr fontId="3"/>
  </si>
  <si>
    <t>賞状代</t>
  </si>
  <si>
    <t>賞品代</t>
  </si>
  <si>
    <t>学連員昼食代</t>
  </si>
  <si>
    <t>BR20MW</t>
  </si>
  <si>
    <t>射座使用料</t>
  </si>
  <si>
    <t>大会参加費</t>
  </si>
  <si>
    <t>小計</t>
  </si>
  <si>
    <t>人</t>
  </si>
  <si>
    <t>単価</t>
  </si>
  <si>
    <t>支出</t>
  </si>
  <si>
    <t>収入</t>
  </si>
  <si>
    <t>開催予定　伊勢原射撃場</t>
    <rPh sb="0" eb="2">
      <t>カイサイ</t>
    </rPh>
    <rPh sb="2" eb="4">
      <t>ヨテイ</t>
    </rPh>
    <phoneticPr fontId="3"/>
  </si>
  <si>
    <t>平成29年度競技普及委員長　 長谷川小枝</t>
    <rPh sb="15" eb="18">
      <t>ハセガワ</t>
    </rPh>
    <rPh sb="18" eb="20">
      <t>サエ</t>
    </rPh>
    <phoneticPr fontId="3"/>
  </si>
  <si>
    <t>合計</t>
    <rPh sb="0" eb="2">
      <t>ゴウケイ</t>
    </rPh>
    <phoneticPr fontId="3"/>
  </si>
  <si>
    <t>小計</t>
    <rPh sb="0" eb="2">
      <t>ショウケイ</t>
    </rPh>
    <phoneticPr fontId="3"/>
  </si>
  <si>
    <t>①　次年度繰越金</t>
    <rPh sb="2" eb="3">
      <t>ツギ</t>
    </rPh>
    <rPh sb="3" eb="5">
      <t>ゼンネンド</t>
    </rPh>
    <rPh sb="5" eb="8">
      <t>クリコシキン</t>
    </rPh>
    <phoneticPr fontId="6"/>
  </si>
  <si>
    <t>①　 製本代　\600×60冊</t>
    <rPh sb="14" eb="15">
      <t>サツ</t>
    </rPh>
    <phoneticPr fontId="6"/>
  </si>
  <si>
    <t>教本製本</t>
    <rPh sb="0" eb="2">
      <t>キョウホン</t>
    </rPh>
    <rPh sb="2" eb="4">
      <t>セイホン</t>
    </rPh>
    <phoneticPr fontId="6"/>
  </si>
  <si>
    <t>⑤　コーチ謝礼金　\20,000×2日×2名</t>
    <rPh sb="5" eb="8">
      <t>シャレイキン</t>
    </rPh>
    <rPh sb="18" eb="19">
      <t>ニチ</t>
    </rPh>
    <rPh sb="21" eb="22">
      <t>メイ</t>
    </rPh>
    <phoneticPr fontId="3"/>
  </si>
  <si>
    <t>④　レンタカー代</t>
    <rPh sb="7" eb="8">
      <t>ダイ</t>
    </rPh>
    <phoneticPr fontId="3"/>
  </si>
  <si>
    <t>②　宿泊費　\10,000×17（講師・監督学連員含む）</t>
    <rPh sb="17" eb="19">
      <t>コウシ</t>
    </rPh>
    <rPh sb="20" eb="25">
      <t>カントクガクレンイン</t>
    </rPh>
    <rPh sb="25" eb="26">
      <t>フク</t>
    </rPh>
    <phoneticPr fontId="6"/>
  </si>
  <si>
    <t>①　施設使用料　長瀞射撃場 \2,000×2日×15名</t>
    <rPh sb="2" eb="4">
      <t>シセツ</t>
    </rPh>
    <rPh sb="4" eb="7">
      <t>シヨウリョウ</t>
    </rPh>
    <rPh sb="8" eb="13">
      <t>ナガトロシャゲキジョウ</t>
    </rPh>
    <rPh sb="22" eb="23">
      <t>ニチ</t>
    </rPh>
    <rPh sb="26" eb="27">
      <t>メイ</t>
    </rPh>
    <phoneticPr fontId="3"/>
  </si>
  <si>
    <t>選育AR・AP合宿</t>
    <rPh sb="0" eb="2">
      <t>センシュイクセイ</t>
    </rPh>
    <rPh sb="7" eb="9">
      <t>ガッシュク</t>
    </rPh>
    <phoneticPr fontId="6"/>
  </si>
  <si>
    <t>④　コーチ謝礼金　\20,000×1名</t>
    <rPh sb="5" eb="8">
      <t>シャレイキン</t>
    </rPh>
    <rPh sb="18" eb="19">
      <t>メイ</t>
    </rPh>
    <phoneticPr fontId="3"/>
  </si>
  <si>
    <t>③　資料印刷費</t>
  </si>
  <si>
    <t>②　食事代　\1000×2名</t>
    <phoneticPr fontId="6"/>
  </si>
  <si>
    <t>①　施設使用料　岸体会議室</t>
    <rPh sb="2" eb="4">
      <t>シセツ</t>
    </rPh>
    <rPh sb="4" eb="7">
      <t>シヨウリョウ</t>
    </rPh>
    <rPh sb="8" eb="9">
      <t>キシ</t>
    </rPh>
    <rPh sb="9" eb="10">
      <t>タイ</t>
    </rPh>
    <rPh sb="10" eb="13">
      <t>カイギシツ</t>
    </rPh>
    <phoneticPr fontId="3"/>
  </si>
  <si>
    <t>新人講習会・コート採寸会</t>
    <rPh sb="0" eb="2">
      <t>シンジン</t>
    </rPh>
    <rPh sb="2" eb="5">
      <t>コウシュウカイ</t>
    </rPh>
    <rPh sb="9" eb="12">
      <t>サイスンカイ</t>
    </rPh>
    <phoneticPr fontId="3"/>
  </si>
  <si>
    <t>⑤　コーチ謝礼金　\20,000×2日×1名</t>
    <rPh sb="5" eb="8">
      <t>シャレイキン</t>
    </rPh>
    <rPh sb="18" eb="19">
      <t>ニチ</t>
    </rPh>
    <rPh sb="21" eb="22">
      <t>メイ</t>
    </rPh>
    <phoneticPr fontId="3"/>
  </si>
  <si>
    <t>300円×550名</t>
    <rPh sb="3" eb="4">
      <t>エン</t>
    </rPh>
    <rPh sb="8" eb="9">
      <t>メイ</t>
    </rPh>
    <phoneticPr fontId="3"/>
  </si>
  <si>
    <t>選手育成費</t>
    <rPh sb="0" eb="2">
      <t>センシュ</t>
    </rPh>
    <rPh sb="2" eb="5">
      <t>イクセイヒ</t>
    </rPh>
    <phoneticPr fontId="3"/>
  </si>
  <si>
    <t>②　宿泊費　\10,000×12名（講師・監督学連員含む）</t>
    <rPh sb="16" eb="17">
      <t>メイ</t>
    </rPh>
    <rPh sb="18" eb="20">
      <t>コウシ</t>
    </rPh>
    <rPh sb="21" eb="23">
      <t>カントク</t>
    </rPh>
    <rPh sb="23" eb="26">
      <t>ガクレンイン</t>
    </rPh>
    <rPh sb="26" eb="27">
      <t>フク</t>
    </rPh>
    <phoneticPr fontId="6"/>
  </si>
  <si>
    <t>①　施設使用料　長瀞射撃場 \2,000×2日×10名</t>
    <rPh sb="2" eb="4">
      <t>シセツ</t>
    </rPh>
    <rPh sb="4" eb="7">
      <t>シヨウリョウ</t>
    </rPh>
    <phoneticPr fontId="3"/>
  </si>
  <si>
    <t>平成27年度未入金</t>
    <rPh sb="0" eb="2">
      <t>ヘイセイ</t>
    </rPh>
    <rPh sb="4" eb="6">
      <t>ネンド</t>
    </rPh>
    <rPh sb="6" eb="9">
      <t>ミニュウキン</t>
    </rPh>
    <phoneticPr fontId="6"/>
  </si>
  <si>
    <t>選育ＳＢ・AR合宿</t>
    <rPh sb="0" eb="1">
      <t>セン</t>
    </rPh>
    <rPh sb="1" eb="2">
      <t>イク</t>
    </rPh>
    <rPh sb="7" eb="9">
      <t>ガッシュク</t>
    </rPh>
    <phoneticPr fontId="3"/>
  </si>
  <si>
    <t>支出の部</t>
  </si>
  <si>
    <t>作成者：上山　瑞希</t>
    <rPh sb="0" eb="3">
      <t>サクセイシャ</t>
    </rPh>
    <rPh sb="4" eb="6">
      <t>カミヤマ</t>
    </rPh>
    <rPh sb="7" eb="9">
      <t>ミズキ</t>
    </rPh>
    <phoneticPr fontId="3"/>
  </si>
  <si>
    <t>7.　平成29年度　選手育成委員会　予算案</t>
    <rPh sb="3" eb="5">
      <t>ヘイセイ</t>
    </rPh>
    <rPh sb="7" eb="9">
      <t>ネンド</t>
    </rPh>
    <rPh sb="10" eb="12">
      <t>センシュ</t>
    </rPh>
    <rPh sb="12" eb="14">
      <t>イクセイ</t>
    </rPh>
    <rPh sb="14" eb="17">
      <t>イインカイ</t>
    </rPh>
    <rPh sb="18" eb="20">
      <t>ヨサン</t>
    </rPh>
    <rPh sb="20" eb="21">
      <t>アン</t>
    </rPh>
    <phoneticPr fontId="3"/>
  </si>
  <si>
    <t>総務幹事及び選手育成委員長は個人の事情により交代した為、昨年度議事録から変更になった。</t>
    <rPh sb="0" eb="2">
      <t>ソウム</t>
    </rPh>
    <rPh sb="2" eb="4">
      <t>カンジ</t>
    </rPh>
    <rPh sb="4" eb="5">
      <t>オヨ</t>
    </rPh>
    <rPh sb="6" eb="8">
      <t>センシュ</t>
    </rPh>
    <rPh sb="8" eb="10">
      <t>イクセイ</t>
    </rPh>
    <rPh sb="10" eb="13">
      <t>イインチョウ</t>
    </rPh>
    <rPh sb="14" eb="16">
      <t>コジン</t>
    </rPh>
    <rPh sb="17" eb="19">
      <t>ジジョウ</t>
    </rPh>
    <rPh sb="22" eb="24">
      <t>コウタイ</t>
    </rPh>
    <rPh sb="26" eb="27">
      <t>タメ</t>
    </rPh>
    <rPh sb="28" eb="30">
      <t>サクネン</t>
    </rPh>
    <rPh sb="30" eb="31">
      <t>ド</t>
    </rPh>
    <rPh sb="31" eb="34">
      <t>ギジロク</t>
    </rPh>
    <rPh sb="36" eb="38">
      <t>ヘンコウ</t>
    </rPh>
    <phoneticPr fontId="6"/>
  </si>
  <si>
    <t>ビームライフル、
デジタルピストル貸出斡旋等</t>
    <rPh sb="21" eb="22">
      <t>ナド</t>
    </rPh>
    <phoneticPr fontId="6"/>
  </si>
  <si>
    <t>大会記録表作成/保存</t>
  </si>
  <si>
    <t>（立　教）</t>
    <rPh sb="1" eb="2">
      <t>リツ</t>
    </rPh>
    <rPh sb="3" eb="4">
      <t>キョウ</t>
    </rPh>
    <phoneticPr fontId="6"/>
  </si>
  <si>
    <t>木村　一成</t>
    <rPh sb="0" eb="2">
      <t>キムラ</t>
    </rPh>
    <rPh sb="3" eb="5">
      <t>カズナリ</t>
    </rPh>
    <phoneticPr fontId="6"/>
  </si>
  <si>
    <t>競技普及委員会</t>
    <phoneticPr fontId="6"/>
  </si>
  <si>
    <t>戸井田　勇介</t>
    <rPh sb="0" eb="3">
      <t>トイダ</t>
    </rPh>
    <rPh sb="4" eb="5">
      <t>イサ</t>
    </rPh>
    <rPh sb="5" eb="6">
      <t>スケ</t>
    </rPh>
    <phoneticPr fontId="6"/>
  </si>
  <si>
    <t>（東　洋）</t>
    <rPh sb="1" eb="2">
      <t>ヒガシ</t>
    </rPh>
    <rPh sb="3" eb="4">
      <t>ヨウ</t>
    </rPh>
    <phoneticPr fontId="6"/>
  </si>
  <si>
    <t>二木　俊輔</t>
    <rPh sb="0" eb="2">
      <t>フタキ</t>
    </rPh>
    <rPh sb="3" eb="5">
      <t>シュンスケ</t>
    </rPh>
    <phoneticPr fontId="6"/>
  </si>
  <si>
    <t>（慶應義塾）</t>
    <rPh sb="1" eb="3">
      <t>ケイオウ</t>
    </rPh>
    <rPh sb="3" eb="5">
      <t>ギジュク</t>
    </rPh>
    <phoneticPr fontId="6"/>
  </si>
  <si>
    <t>森　誉志也</t>
    <rPh sb="0" eb="1">
      <t>モリ</t>
    </rPh>
    <rPh sb="2" eb="3">
      <t>ホマレ</t>
    </rPh>
    <rPh sb="3" eb="4">
      <t>シ</t>
    </rPh>
    <rPh sb="4" eb="5">
      <t>ヤ</t>
    </rPh>
    <phoneticPr fontId="6"/>
  </si>
  <si>
    <t>※会計幹事</t>
    <phoneticPr fontId="6"/>
  </si>
  <si>
    <t>早川　航生</t>
    <rPh sb="0" eb="2">
      <t>ハヤカワ</t>
    </rPh>
    <rPh sb="3" eb="5">
      <t>コウキ</t>
    </rPh>
    <phoneticPr fontId="6"/>
  </si>
  <si>
    <t>清水　学志</t>
    <rPh sb="0" eb="2">
      <t>シミズ</t>
    </rPh>
    <rPh sb="3" eb="4">
      <t>ガク</t>
    </rPh>
    <rPh sb="4" eb="5">
      <t>シ</t>
    </rPh>
    <phoneticPr fontId="6"/>
  </si>
  <si>
    <t>牧野　恭尚</t>
    <rPh sb="0" eb="1">
      <t>マキ</t>
    </rPh>
    <rPh sb="1" eb="2">
      <t>ノ</t>
    </rPh>
    <rPh sb="3" eb="4">
      <t>キョウ</t>
    </rPh>
    <rPh sb="4" eb="5">
      <t>ナオ</t>
    </rPh>
    <phoneticPr fontId="6"/>
  </si>
  <si>
    <t>（日　本）</t>
    <rPh sb="1" eb="2">
      <t>ニチ</t>
    </rPh>
    <rPh sb="3" eb="4">
      <t>ホン</t>
    </rPh>
    <phoneticPr fontId="6"/>
  </si>
  <si>
    <t>清川　佑介</t>
    <rPh sb="0" eb="2">
      <t>キヨカワ</t>
    </rPh>
    <rPh sb="3" eb="5">
      <t>ユウスケ</t>
    </rPh>
    <phoneticPr fontId="6"/>
  </si>
  <si>
    <t>（学習院）</t>
    <rPh sb="1" eb="4">
      <t>ガクシュウイン</t>
    </rPh>
    <phoneticPr fontId="6"/>
  </si>
  <si>
    <t>岩﨑　一徳</t>
    <rPh sb="0" eb="2">
      <t>イワサキ</t>
    </rPh>
    <rPh sb="3" eb="5">
      <t>イットク</t>
    </rPh>
    <phoneticPr fontId="6"/>
  </si>
  <si>
    <t>※競技審判長</t>
    <phoneticPr fontId="6"/>
  </si>
  <si>
    <t>江口　航平</t>
    <rPh sb="0" eb="2">
      <t>エグチ</t>
    </rPh>
    <rPh sb="3" eb="5">
      <t>コウヘイ</t>
    </rPh>
    <phoneticPr fontId="6"/>
  </si>
  <si>
    <t>（明　治）</t>
    <rPh sb="1" eb="2">
      <t>メイ</t>
    </rPh>
    <rPh sb="3" eb="4">
      <t>ジ</t>
    </rPh>
    <phoneticPr fontId="6"/>
  </si>
  <si>
    <t>八藤後　峻</t>
    <rPh sb="0" eb="1">
      <t>ハチ</t>
    </rPh>
    <rPh sb="1" eb="2">
      <t>フジ</t>
    </rPh>
    <rPh sb="2" eb="3">
      <t>ゴ</t>
    </rPh>
    <rPh sb="4" eb="5">
      <t>シュン</t>
    </rPh>
    <phoneticPr fontId="6"/>
  </si>
  <si>
    <t>清川　佑介</t>
    <rPh sb="0" eb="2">
      <t>キヨカワ</t>
    </rPh>
    <rPh sb="3" eb="4">
      <t>ユウ</t>
    </rPh>
    <rPh sb="4" eb="5">
      <t>スケ</t>
    </rPh>
    <phoneticPr fontId="6"/>
  </si>
  <si>
    <t>Ⅳ．平成28年度　幹事・委員</t>
    <rPh sb="9" eb="11">
      <t>カンジ</t>
    </rPh>
    <rPh sb="12" eb="14">
      <t>イイン</t>
    </rPh>
    <phoneticPr fontId="6"/>
  </si>
  <si>
    <t>平成29年度新人ビームライフル大会  予算案</t>
    <rPh sb="19" eb="21">
      <t>ヨサン</t>
    </rPh>
    <rPh sb="21" eb="22">
      <t>アン</t>
    </rPh>
    <phoneticPr fontId="3"/>
  </si>
  <si>
    <r>
      <t xml:space="preserve">・大会1ヶ月前までに申請作業を完了させる。
・大会会計が黒字だと県知事賞の獲得が不可である旨を普及委員会全体で把握する。
・H28年度より賞状の作成手順に大幅な変更があったため、普及委員全体で流れを確認する。
・H28年度以降の手順……県知事賞・後援申請⇒賞状発注⇒大会でレプリカの賞状で写真を撮る（※写真はなくても可）⇒賞状の受取人を伝え賞状完成⇒埼玉県庁にて判を押す⇒配布
</t>
    </r>
    <r>
      <rPr>
        <sz val="12"/>
        <color rgb="FFFF0000"/>
        <rFont val="ＭＳ Ｐ明朝"/>
        <family val="1"/>
        <charset val="128"/>
      </rPr>
      <t>・年度初めの時点で、申請書類を作成しておく。</t>
    </r>
    <rPh sb="15" eb="17">
      <t>カンリョウ</t>
    </rPh>
    <rPh sb="69" eb="71">
      <t>ショウジョウ</t>
    </rPh>
    <rPh sb="72" eb="74">
      <t>サクセイ</t>
    </rPh>
    <rPh sb="74" eb="76">
      <t>テジュン</t>
    </rPh>
    <rPh sb="77" eb="79">
      <t>オオハバ</t>
    </rPh>
    <rPh sb="80" eb="82">
      <t>ヘンコウ</t>
    </rPh>
    <rPh sb="89" eb="91">
      <t>フキュウ</t>
    </rPh>
    <rPh sb="91" eb="93">
      <t>イイン</t>
    </rPh>
    <rPh sb="93" eb="95">
      <t>ゼンタイ</t>
    </rPh>
    <rPh sb="96" eb="97">
      <t>ナガ</t>
    </rPh>
    <rPh sb="99" eb="101">
      <t>カクニン</t>
    </rPh>
    <rPh sb="109" eb="111">
      <t>ネンド</t>
    </rPh>
    <rPh sb="111" eb="113">
      <t>イコウ</t>
    </rPh>
    <rPh sb="114" eb="116">
      <t>テジュン</t>
    </rPh>
    <rPh sb="190" eb="192">
      <t>ネンド</t>
    </rPh>
    <rPh sb="192" eb="193">
      <t>ハジ</t>
    </rPh>
    <rPh sb="195" eb="197">
      <t>ジテン</t>
    </rPh>
    <rPh sb="199" eb="201">
      <t>シンセイ</t>
    </rPh>
    <rPh sb="201" eb="203">
      <t>ショルイ</t>
    </rPh>
    <rPh sb="204" eb="206">
      <t>サクセイ</t>
    </rPh>
    <phoneticPr fontId="53"/>
  </si>
  <si>
    <r>
      <t xml:space="preserve">\22,500
(県知事賞
賞状5枚分)
</t>
    </r>
    <r>
      <rPr>
        <sz val="11"/>
        <color rgb="FFFF0000"/>
        <rFont val="ＭＳ Ｐ明朝"/>
        <family val="1"/>
        <charset val="128"/>
      </rPr>
      <t>※H28年度未払い2枚あり</t>
    </r>
    <rPh sb="9" eb="12">
      <t>ケンチジ</t>
    </rPh>
    <rPh sb="12" eb="13">
      <t>ショウ</t>
    </rPh>
    <rPh sb="14" eb="16">
      <t>ショウジョウ</t>
    </rPh>
    <rPh sb="17" eb="18">
      <t>マイ</t>
    </rPh>
    <rPh sb="18" eb="19">
      <t>ブン</t>
    </rPh>
    <rPh sb="25" eb="26">
      <t>ネン</t>
    </rPh>
    <rPh sb="26" eb="27">
      <t>ド</t>
    </rPh>
    <rPh sb="27" eb="29">
      <t>ミバラ</t>
    </rPh>
    <rPh sb="31" eb="32">
      <t>マイ</t>
    </rPh>
    <phoneticPr fontId="3"/>
  </si>
  <si>
    <t>Ⅳ．平成28年度役員</t>
    <rPh sb="2" eb="4">
      <t>ヘイセイ</t>
    </rPh>
    <rPh sb="6" eb="8">
      <t>ネンド</t>
    </rPh>
    <rPh sb="8" eb="10">
      <t>ヤクイン</t>
    </rPh>
    <phoneticPr fontId="6"/>
  </si>
  <si>
    <t>１．平成28年度　事業報告</t>
    <phoneticPr fontId="6"/>
  </si>
  <si>
    <t>２．平成28年度　選手育成委員会　事業報告</t>
    <phoneticPr fontId="6"/>
  </si>
  <si>
    <t>３．平成28年度　競技普及委員会　事業報告</t>
    <phoneticPr fontId="6"/>
  </si>
  <si>
    <t>１．平成28年度　決算報告</t>
    <phoneticPr fontId="6"/>
  </si>
  <si>
    <t>２．平成28年度　選手育成委員会　決算報告</t>
    <phoneticPr fontId="6"/>
  </si>
  <si>
    <t>３．平成29年度　事業計画案</t>
    <phoneticPr fontId="6"/>
  </si>
  <si>
    <t>４．平成29年度　選手育成委員会　事業計画案</t>
    <phoneticPr fontId="6"/>
  </si>
  <si>
    <t>５．平成29年度　競技普及委員会　事業計画案</t>
    <phoneticPr fontId="6"/>
  </si>
  <si>
    <t>６．平成29年度　予算案</t>
    <phoneticPr fontId="6"/>
  </si>
  <si>
    <t>７．平成29年度　選手育成委員会　予算案</t>
    <phoneticPr fontId="6"/>
  </si>
  <si>
    <t>※1　埼玉県知事賞内訳：春関2枚、新人戦用2枚(新人戦用1枚は発注ミスによるもの)
     埼玉県知事賞2枚は認可が下りるも未作成→作成費用は来年度予算に繰越。
※2　競技終了から記録発表までの短縮が要望された。</t>
    <rPh sb="3" eb="5">
      <t>サイタマ</t>
    </rPh>
    <rPh sb="5" eb="8">
      <t>ケンチジ</t>
    </rPh>
    <rPh sb="8" eb="9">
      <t>ショウ</t>
    </rPh>
    <rPh sb="9" eb="11">
      <t>ウチワケ</t>
    </rPh>
    <rPh sb="12" eb="13">
      <t>ハル</t>
    </rPh>
    <rPh sb="13" eb="14">
      <t>カン</t>
    </rPh>
    <rPh sb="15" eb="16">
      <t>マイ</t>
    </rPh>
    <rPh sb="17" eb="21">
      <t>シンジンセンヨウ</t>
    </rPh>
    <rPh sb="22" eb="23">
      <t>マイ</t>
    </rPh>
    <rPh sb="24" eb="28">
      <t>シンジンセンヨウ</t>
    </rPh>
    <rPh sb="29" eb="30">
      <t>マイ</t>
    </rPh>
    <rPh sb="31" eb="33">
      <t>ハッチュウ</t>
    </rPh>
    <rPh sb="47" eb="49">
      <t>サイタマ</t>
    </rPh>
    <rPh sb="49" eb="52">
      <t>ケンチジ</t>
    </rPh>
    <rPh sb="52" eb="53">
      <t>ショウ</t>
    </rPh>
    <rPh sb="54" eb="55">
      <t>マイ</t>
    </rPh>
    <rPh sb="56" eb="58">
      <t>ニンカ</t>
    </rPh>
    <rPh sb="59" eb="60">
      <t>オ</t>
    </rPh>
    <rPh sb="63" eb="66">
      <t>ミサクセイ</t>
    </rPh>
    <rPh sb="67" eb="69">
      <t>サクセイ</t>
    </rPh>
    <rPh sb="69" eb="71">
      <t>ヒヨウ</t>
    </rPh>
    <rPh sb="72" eb="75">
      <t>ライネンド</t>
    </rPh>
    <rPh sb="75" eb="77">
      <t>ヨサン</t>
    </rPh>
    <rPh sb="78" eb="80">
      <t>クリコシ</t>
    </rPh>
    <rPh sb="85" eb="87">
      <t>キョウギ</t>
    </rPh>
    <rPh sb="87" eb="89">
      <t>シュウリョウ</t>
    </rPh>
    <rPh sb="91" eb="93">
      <t>キロク</t>
    </rPh>
    <rPh sb="93" eb="95">
      <t>ハッピョウ</t>
    </rPh>
    <rPh sb="98" eb="100">
      <t>タンシュク</t>
    </rPh>
    <rPh sb="101" eb="103">
      <t>ヨウボウ</t>
    </rPh>
    <phoneticPr fontId="6"/>
  </si>
  <si>
    <t>6月26日
（日）</t>
    <rPh sb="1" eb="2">
      <t>ガツ</t>
    </rPh>
    <rPh sb="4" eb="5">
      <t>ニチ</t>
    </rPh>
    <rPh sb="7" eb="8">
      <t>ニチ</t>
    </rPh>
    <phoneticPr fontId="3"/>
  </si>
  <si>
    <t>収入-支出
=\1,455</t>
    <phoneticPr fontId="6"/>
  </si>
  <si>
    <t>収入-支出
=\780</t>
    <phoneticPr fontId="6"/>
  </si>
  <si>
    <t>伊勢原射撃場にて開催
・未経験者(今年度から射撃を始めた学生)が対象、74名参加
・男女別8位までに賞状及び男女別３位までに景品の贈呈
・近年、所持許可までの日数に長期化の傾向あり
　→新人のモチベーション維持のため来年度も実施予定
◇収入(@\500×74)-支出(射座使用料等)=\1,455
　(購入した弁当が余る事態が昨年度まで存在しため、これを景品のメダル購入に転用した。
　 そのため、予算と比べ若干の残余金が発生。)</t>
    <rPh sb="44" eb="45">
      <t>ベツ</t>
    </rPh>
    <rPh sb="52" eb="53">
      <t>オヨ</t>
    </rPh>
    <rPh sb="54" eb="56">
      <t>ダンジョ</t>
    </rPh>
    <rPh sb="56" eb="57">
      <t>ベツ</t>
    </rPh>
    <rPh sb="58" eb="59">
      <t>イ</t>
    </rPh>
    <rPh sb="65" eb="67">
      <t>ゾウテイ</t>
    </rPh>
    <rPh sb="69" eb="71">
      <t>キンネン</t>
    </rPh>
    <rPh sb="72" eb="74">
      <t>ショジ</t>
    </rPh>
    <rPh sb="74" eb="76">
      <t>キョカ</t>
    </rPh>
    <rPh sb="79" eb="81">
      <t>ニッスウ</t>
    </rPh>
    <rPh sb="82" eb="85">
      <t>チョウキカ</t>
    </rPh>
    <rPh sb="86" eb="88">
      <t>ケイコウ</t>
    </rPh>
    <rPh sb="93" eb="95">
      <t>シンジン</t>
    </rPh>
    <rPh sb="103" eb="105">
      <t>イジ</t>
    </rPh>
    <rPh sb="108" eb="111">
      <t>ライネンド</t>
    </rPh>
    <rPh sb="112" eb="114">
      <t>ジッシ</t>
    </rPh>
    <rPh sb="114" eb="116">
      <t>ヨテイ</t>
    </rPh>
    <rPh sb="151" eb="153">
      <t>コウニュウ</t>
    </rPh>
    <rPh sb="155" eb="157">
      <t>ベントウ</t>
    </rPh>
    <rPh sb="158" eb="159">
      <t>アマ</t>
    </rPh>
    <rPh sb="160" eb="162">
      <t>ジタイ</t>
    </rPh>
    <rPh sb="163" eb="166">
      <t>サクネンド</t>
    </rPh>
    <rPh sb="177" eb="179">
      <t>ケイヒン</t>
    </rPh>
    <rPh sb="183" eb="185">
      <t>コウニュウ</t>
    </rPh>
    <rPh sb="186" eb="188">
      <t>テンヨウ</t>
    </rPh>
    <rPh sb="199" eb="201">
      <t>ヨサン</t>
    </rPh>
    <rPh sb="202" eb="203">
      <t>クラ</t>
    </rPh>
    <rPh sb="204" eb="206">
      <t>ジャッカン</t>
    </rPh>
    <rPh sb="207" eb="209">
      <t>ザンヨ</t>
    </rPh>
    <rPh sb="209" eb="210">
      <t>キン</t>
    </rPh>
    <rPh sb="211" eb="213">
      <t>ハッセイ</t>
    </rPh>
    <phoneticPr fontId="53"/>
  </si>
  <si>
    <t>新人ビームライフル大会開催</t>
    <phoneticPr fontId="3"/>
  </si>
  <si>
    <t>春関
秋関
新人戦</t>
    <rPh sb="6" eb="9">
      <t>シンジンセン</t>
    </rPh>
    <phoneticPr fontId="3"/>
  </si>
  <si>
    <t>・関東におけるＡＰ大会の主催を、連盟選手強化委員会へ移管済。</t>
    <rPh sb="1" eb="3">
      <t>カントウ</t>
    </rPh>
    <rPh sb="9" eb="11">
      <t>タイカイ</t>
    </rPh>
    <rPh sb="12" eb="14">
      <t>シュサイ</t>
    </rPh>
    <rPh sb="16" eb="18">
      <t>レンメイ</t>
    </rPh>
    <rPh sb="18" eb="20">
      <t>センシュ</t>
    </rPh>
    <rPh sb="20" eb="22">
      <t>キョウカ</t>
    </rPh>
    <rPh sb="22" eb="25">
      <t>イインカイ</t>
    </rPh>
    <rPh sb="26" eb="28">
      <t>イカン</t>
    </rPh>
    <rPh sb="28" eb="29">
      <t>スミ</t>
    </rPh>
    <phoneticPr fontId="3"/>
  </si>
  <si>
    <t>エアピストル大会開催</t>
    <rPh sb="8" eb="10">
      <t>カイサイ</t>
    </rPh>
    <phoneticPr fontId="3"/>
  </si>
  <si>
    <t>・開催を中止した。
　→来年度以降も開催の予定はなし。</t>
    <rPh sb="1" eb="3">
      <t>カイサイ</t>
    </rPh>
    <rPh sb="4" eb="6">
      <t>チュウシ</t>
    </rPh>
    <rPh sb="12" eb="15">
      <t>ライネンド</t>
    </rPh>
    <rPh sb="15" eb="17">
      <t>イコウ</t>
    </rPh>
    <rPh sb="18" eb="20">
      <t>カイサイ</t>
    </rPh>
    <rPh sb="21" eb="23">
      <t>ヨテイ</t>
    </rPh>
    <phoneticPr fontId="3"/>
  </si>
  <si>
    <t>デジタルピストル大会中止</t>
    <rPh sb="10" eb="12">
      <t>チュウシ</t>
    </rPh>
    <phoneticPr fontId="3"/>
  </si>
  <si>
    <t>4月</t>
    <rPh sb="1" eb="2">
      <t>ガツ</t>
    </rPh>
    <phoneticPr fontId="3"/>
  </si>
  <si>
    <t>・新歓期、BRのレンタル業者(興東電子株式会社)を希望校に対し紹介。
　計3校に対し紹介(國學院、中央、明治大学)</t>
    <rPh sb="12" eb="14">
      <t>ギョウシャ</t>
    </rPh>
    <rPh sb="25" eb="28">
      <t>キボウコウ</t>
    </rPh>
    <rPh sb="29" eb="30">
      <t>タイ</t>
    </rPh>
    <rPh sb="31" eb="33">
      <t>ショウカイ</t>
    </rPh>
    <rPh sb="36" eb="37">
      <t>ケイ</t>
    </rPh>
    <rPh sb="38" eb="39">
      <t>コウ</t>
    </rPh>
    <rPh sb="40" eb="41">
      <t>タイ</t>
    </rPh>
    <rPh sb="42" eb="44">
      <t>ショウカイ</t>
    </rPh>
    <rPh sb="45" eb="48">
      <t>コクガクイン</t>
    </rPh>
    <rPh sb="49" eb="51">
      <t>チュウオウ</t>
    </rPh>
    <rPh sb="52" eb="54">
      <t>メイジ</t>
    </rPh>
    <rPh sb="54" eb="56">
      <t>ダイガク</t>
    </rPh>
    <phoneticPr fontId="3"/>
  </si>
  <si>
    <t>・大会中、長瀞総合射撃場のインターネット環境を利用し、
　Dropboxによる記録管理およびHPへの迅速な速報掲載。
・Twitterの詳細な運用方針を定め、昨今頻発しているTwitterでのトラブル防止策を定める。
　(不適切な発言の記載防止等)
・普及用デジタルカメラの活用のため、想定される使用状況の精査および運用方針の設定。
　(写真の使用が見込まれる状況の洗い出し等)</t>
    <rPh sb="50" eb="52">
      <t>ジンソク</t>
    </rPh>
    <rPh sb="68" eb="70">
      <t>ショウサイ</t>
    </rPh>
    <rPh sb="71" eb="73">
      <t>ウンヨウ</t>
    </rPh>
    <rPh sb="73" eb="75">
      <t>ホウシン</t>
    </rPh>
    <rPh sb="76" eb="77">
      <t>サダ</t>
    </rPh>
    <rPh sb="79" eb="81">
      <t>サッコン</t>
    </rPh>
    <rPh sb="81" eb="83">
      <t>ヒンパツ</t>
    </rPh>
    <rPh sb="100" eb="102">
      <t>ボウシ</t>
    </rPh>
    <rPh sb="102" eb="103">
      <t>サク</t>
    </rPh>
    <rPh sb="104" eb="105">
      <t>サダ</t>
    </rPh>
    <rPh sb="111" eb="114">
      <t>フテキセツ</t>
    </rPh>
    <rPh sb="115" eb="117">
      <t>ハツゲン</t>
    </rPh>
    <rPh sb="118" eb="120">
      <t>キサイ</t>
    </rPh>
    <rPh sb="120" eb="122">
      <t>ボウシ</t>
    </rPh>
    <rPh sb="122" eb="123">
      <t>トウ</t>
    </rPh>
    <rPh sb="143" eb="145">
      <t>ソウテイ</t>
    </rPh>
    <rPh sb="148" eb="150">
      <t>シヨウ</t>
    </rPh>
    <rPh sb="150" eb="152">
      <t>ジョウキョウ</t>
    </rPh>
    <rPh sb="169" eb="171">
      <t>シャシン</t>
    </rPh>
    <rPh sb="172" eb="174">
      <t>シヨウ</t>
    </rPh>
    <rPh sb="175" eb="177">
      <t>ミコ</t>
    </rPh>
    <rPh sb="180" eb="182">
      <t>ジョウキョウ</t>
    </rPh>
    <rPh sb="183" eb="184">
      <t>アラ</t>
    </rPh>
    <rPh sb="185" eb="186">
      <t>ダ</t>
    </rPh>
    <rPh sb="187" eb="188">
      <t>トウ</t>
    </rPh>
    <phoneticPr fontId="3"/>
  </si>
  <si>
    <t>インターネット環境を利用した活動</t>
    <phoneticPr fontId="3"/>
  </si>
  <si>
    <t>・掲載記録をPDF形式で公開。
・オーダー表のシートにパスワードを設定し、
　普及委員長および普及委員のみでパスワードを共有。</t>
    <rPh sb="39" eb="41">
      <t>フキュウ</t>
    </rPh>
    <rPh sb="41" eb="44">
      <t>イインチョウ</t>
    </rPh>
    <rPh sb="49" eb="51">
      <t>イイン</t>
    </rPh>
    <phoneticPr fontId="3"/>
  </si>
  <si>
    <t>セキュリティ問題（記録改ざん防止対策）</t>
    <phoneticPr fontId="3"/>
  </si>
  <si>
    <t>・大会中に記録速報をHPトップページに随時掲載
　(どの種目の記録か判別しやすいよう、レイアウトの変更を行った。)※2
・発表時刻、審査ジュリー記載の徹底。
・減点・失格の際の詳細な適用ルール内容の記載による審査基準の明確化。
・記録計算のプログラムの洗練化、明らかになった異常作動の排除
・記録速報は会場での記録発表と共にHPで公開。(HPにも会場での発表時間を記載)</t>
    <rPh sb="28" eb="30">
      <t>シュモク</t>
    </rPh>
    <rPh sb="31" eb="33">
      <t>キロク</t>
    </rPh>
    <rPh sb="34" eb="36">
      <t>ハンベツ</t>
    </rPh>
    <rPh sb="49" eb="51">
      <t>ヘンコウ</t>
    </rPh>
    <rPh sb="52" eb="53">
      <t>オコナ</t>
    </rPh>
    <rPh sb="80" eb="82">
      <t>ゲンテン</t>
    </rPh>
    <rPh sb="83" eb="85">
      <t>シッカク</t>
    </rPh>
    <rPh sb="86" eb="87">
      <t>サイ</t>
    </rPh>
    <rPh sb="88" eb="90">
      <t>ショウサイ</t>
    </rPh>
    <rPh sb="91" eb="93">
      <t>テキヨウ</t>
    </rPh>
    <rPh sb="96" eb="98">
      <t>ナイヨウ</t>
    </rPh>
    <rPh sb="99" eb="101">
      <t>キサイ</t>
    </rPh>
    <rPh sb="126" eb="129">
      <t>センレンカ</t>
    </rPh>
    <rPh sb="130" eb="131">
      <t>アキ</t>
    </rPh>
    <rPh sb="137" eb="139">
      <t>イジョウ</t>
    </rPh>
    <rPh sb="139" eb="141">
      <t>サドウ</t>
    </rPh>
    <rPh sb="142" eb="144">
      <t>ハイジョ</t>
    </rPh>
    <rPh sb="173" eb="175">
      <t>カイジョウ</t>
    </rPh>
    <rPh sb="177" eb="179">
      <t>ハッピョウ</t>
    </rPh>
    <rPh sb="179" eb="181">
      <t>ジカン</t>
    </rPh>
    <rPh sb="182" eb="184">
      <t>キサイ</t>
    </rPh>
    <phoneticPr fontId="3"/>
  </si>
  <si>
    <t>記録管理・HP管理</t>
    <phoneticPr fontId="3"/>
  </si>
  <si>
    <t>春関予選
春関
秋関予選
秋関
新人戦</t>
    <rPh sb="2" eb="4">
      <t>ヨセン</t>
    </rPh>
    <rPh sb="10" eb="12">
      <t>ヨセン</t>
    </rPh>
    <phoneticPr fontId="3"/>
  </si>
  <si>
    <t>\70,000
(計14社)</t>
  </si>
  <si>
    <t>・春関、秋関にて獲得
　※各大会内訳
　春関　　…ホテルシティプラザ寄居様・養浩亭様
　春関予選…銀座銃砲店様・秩父館様・サンアメニティ様・ホテルシティプラザ寄居様
　秋関　　…秩父館様・ホテルシティプラザ寄居様
　秋関予選…秩父館様・ホテルシティプラザ寄居様
　新人戦　…銀座銃砲店様・秩父館様・長瀞元気プラザ様・ホテルシティプラザ寄居様
　各企業様よりB5一ページ5,000円を頂戴した ◇@\5,000×14=\70,000</t>
    <rPh sb="14" eb="17">
      <t>カクタイカイ</t>
    </rPh>
    <rPh sb="17" eb="19">
      <t>ウチワケ</t>
    </rPh>
    <rPh sb="22" eb="23">
      <t>カン</t>
    </rPh>
    <rPh sb="37" eb="38">
      <t>サマ</t>
    </rPh>
    <rPh sb="39" eb="40">
      <t>ヨウ</t>
    </rPh>
    <rPh sb="40" eb="41">
      <t>ヒロシ</t>
    </rPh>
    <rPh sb="41" eb="42">
      <t>テイ</t>
    </rPh>
    <rPh sb="42" eb="43">
      <t>サマ</t>
    </rPh>
    <rPh sb="45" eb="46">
      <t>ハル</t>
    </rPh>
    <rPh sb="46" eb="47">
      <t>カン</t>
    </rPh>
    <rPh sb="47" eb="49">
      <t>ヨセン</t>
    </rPh>
    <rPh sb="50" eb="52">
      <t>ギンザ</t>
    </rPh>
    <rPh sb="52" eb="54">
      <t>ジュウホウ</t>
    </rPh>
    <rPh sb="54" eb="55">
      <t>テン</t>
    </rPh>
    <rPh sb="55" eb="56">
      <t>サマ</t>
    </rPh>
    <rPh sb="60" eb="61">
      <t>サマ</t>
    </rPh>
    <rPh sb="69" eb="70">
      <t>サマ</t>
    </rPh>
    <rPh sb="82" eb="83">
      <t>サマ</t>
    </rPh>
    <rPh sb="85" eb="87">
      <t>アキカン</t>
    </rPh>
    <rPh sb="90" eb="92">
      <t>チチブ</t>
    </rPh>
    <rPh sb="92" eb="93">
      <t>カン</t>
    </rPh>
    <rPh sb="93" eb="94">
      <t>サマ</t>
    </rPh>
    <rPh sb="104" eb="106">
      <t>ヨリイ</t>
    </rPh>
    <rPh sb="106" eb="107">
      <t>サマ</t>
    </rPh>
    <rPh sb="111" eb="113">
      <t>ヨセン</t>
    </rPh>
    <rPh sb="117" eb="118">
      <t>サマ</t>
    </rPh>
    <rPh sb="130" eb="131">
      <t>サマ</t>
    </rPh>
    <rPh sb="135" eb="136">
      <t>タタカ</t>
    </rPh>
    <rPh sb="138" eb="140">
      <t>ギンザ</t>
    </rPh>
    <rPh sb="140" eb="142">
      <t>ジュウホウ</t>
    </rPh>
    <rPh sb="142" eb="143">
      <t>テン</t>
    </rPh>
    <rPh sb="143" eb="144">
      <t>サマ</t>
    </rPh>
    <rPh sb="145" eb="147">
      <t>チチブ</t>
    </rPh>
    <rPh sb="147" eb="148">
      <t>カン</t>
    </rPh>
    <rPh sb="148" eb="149">
      <t>サマ</t>
    </rPh>
    <rPh sb="150" eb="152">
      <t>ナガトロ</t>
    </rPh>
    <rPh sb="152" eb="154">
      <t>ゲンキ</t>
    </rPh>
    <rPh sb="157" eb="158">
      <t>サマ</t>
    </rPh>
    <rPh sb="168" eb="170">
      <t>ヨリイ</t>
    </rPh>
    <rPh sb="170" eb="171">
      <t>サマ</t>
    </rPh>
    <rPh sb="173" eb="174">
      <t>カク</t>
    </rPh>
    <rPh sb="192" eb="194">
      <t>チョウダイ</t>
    </rPh>
    <phoneticPr fontId="53"/>
  </si>
  <si>
    <t>大会での協賛広告の獲得</t>
    <phoneticPr fontId="3"/>
  </si>
  <si>
    <r>
      <t>・4月8日に普及担当理事、連盟・関東各普及委員長、
　3年普及委員の計5名で共同通信社、時事通信社へ挨拶。
・大会情報を記載した新聞は確認できず。</t>
    </r>
    <r>
      <rPr>
        <sz val="12"/>
        <color rgb="FFFF0000"/>
        <rFont val="ＭＳ 明朝"/>
        <family val="1"/>
        <charset val="128"/>
      </rPr>
      <t>→沖縄の地方紙にて掲載確認</t>
    </r>
    <r>
      <rPr>
        <sz val="12"/>
        <color theme="1"/>
        <rFont val="ＭＳ 明朝"/>
        <family val="1"/>
        <charset val="128"/>
      </rPr>
      <t xml:space="preserve">
・地方紙に対する取材依頼は行わず。
　(取材依頼の内容の精査が不十分で、フライヤー等の方針が固まらなかったため。)</t>
    </r>
    <rPh sb="2" eb="3">
      <t>ガツ</t>
    </rPh>
    <rPh sb="4" eb="5">
      <t>ニチ</t>
    </rPh>
    <rPh sb="55" eb="57">
      <t>タイカイ</t>
    </rPh>
    <rPh sb="57" eb="59">
      <t>ジョウホウ</t>
    </rPh>
    <rPh sb="60" eb="62">
      <t>キサイ</t>
    </rPh>
    <rPh sb="64" eb="66">
      <t>シンブン</t>
    </rPh>
    <rPh sb="67" eb="69">
      <t>カクニン</t>
    </rPh>
    <rPh sb="74" eb="76">
      <t>オキナワ</t>
    </rPh>
    <rPh sb="77" eb="80">
      <t>チホウシ</t>
    </rPh>
    <rPh sb="82" eb="84">
      <t>ケイサイ</t>
    </rPh>
    <rPh sb="84" eb="86">
      <t>カクニン</t>
    </rPh>
    <rPh sb="88" eb="91">
      <t>チホウシ</t>
    </rPh>
    <rPh sb="92" eb="93">
      <t>タイ</t>
    </rPh>
    <rPh sb="95" eb="97">
      <t>シュザイ</t>
    </rPh>
    <rPh sb="97" eb="99">
      <t>イライ</t>
    </rPh>
    <rPh sb="100" eb="101">
      <t>オコナ</t>
    </rPh>
    <rPh sb="107" eb="109">
      <t>シュザイ</t>
    </rPh>
    <rPh sb="109" eb="111">
      <t>イライ</t>
    </rPh>
    <rPh sb="112" eb="114">
      <t>ナイヨウ</t>
    </rPh>
    <rPh sb="115" eb="117">
      <t>セイサ</t>
    </rPh>
    <rPh sb="118" eb="121">
      <t>フジュウブン</t>
    </rPh>
    <rPh sb="128" eb="129">
      <t>トウ</t>
    </rPh>
    <rPh sb="130" eb="132">
      <t>ホウシン</t>
    </rPh>
    <rPh sb="133" eb="134">
      <t>カタ</t>
    </rPh>
    <phoneticPr fontId="3"/>
  </si>
  <si>
    <t>各通信社及び新聞社等への広報活動</t>
    <phoneticPr fontId="3"/>
  </si>
  <si>
    <t>春関
秋関
新人戦</t>
    <rPh sb="0" eb="1">
      <t>ハル</t>
    </rPh>
    <rPh sb="1" eb="2">
      <t>カン</t>
    </rPh>
    <rPh sb="3" eb="5">
      <t>アキカン</t>
    </rPh>
    <rPh sb="6" eb="9">
      <t>シンジンセン</t>
    </rPh>
    <phoneticPr fontId="3"/>
  </si>
  <si>
    <t>\14,600
(県知事賞
　賞状4枚分)</t>
    <phoneticPr fontId="6"/>
  </si>
  <si>
    <t>\22,500
(県知事賞
　賞状5枚分)</t>
    <phoneticPr fontId="6"/>
  </si>
  <si>
    <t>・春関、秋関、新人戦にて獲得　※1
・県知事賞の申請方式が変更となった。
　(申請の許可後、賞状本体を用意する必要あり)</t>
    <rPh sb="19" eb="22">
      <t>ケンチジ</t>
    </rPh>
    <rPh sb="22" eb="23">
      <t>ショウ</t>
    </rPh>
    <rPh sb="24" eb="26">
      <t>シンセイ</t>
    </rPh>
    <rPh sb="26" eb="28">
      <t>ホウシキ</t>
    </rPh>
    <rPh sb="29" eb="31">
      <t>ヘンコウ</t>
    </rPh>
    <rPh sb="39" eb="41">
      <t>シンセイ</t>
    </rPh>
    <rPh sb="42" eb="44">
      <t>キョカ</t>
    </rPh>
    <rPh sb="44" eb="45">
      <t>ゴ</t>
    </rPh>
    <rPh sb="46" eb="48">
      <t>ショウジョウ</t>
    </rPh>
    <rPh sb="48" eb="50">
      <t>ホンタイ</t>
    </rPh>
    <rPh sb="51" eb="53">
      <t>ヨウイ</t>
    </rPh>
    <rPh sb="55" eb="57">
      <t>ヒツヨウ</t>
    </rPh>
    <phoneticPr fontId="3"/>
  </si>
  <si>
    <t>埼玉県から後援及び、埼玉県知事賞の受取</t>
    <phoneticPr fontId="3"/>
  </si>
  <si>
    <t>時期</t>
    <rPh sb="0" eb="2">
      <t>ジキ</t>
    </rPh>
    <phoneticPr fontId="6"/>
  </si>
  <si>
    <t>決算</t>
    <rPh sb="0" eb="2">
      <t>ケッサン</t>
    </rPh>
    <phoneticPr fontId="6"/>
  </si>
  <si>
    <t>平成28年度競技普及委員長　 木村一成</t>
    <rPh sb="0" eb="2">
      <t>ヘイセイ</t>
    </rPh>
    <rPh sb="15" eb="17">
      <t>キムラ</t>
    </rPh>
    <rPh sb="17" eb="19">
      <t>カズナリ</t>
    </rPh>
    <phoneticPr fontId="3"/>
  </si>
  <si>
    <t>3. 平成2８年度　競技普及委員会　事業報告</t>
    <rPh sb="3" eb="5">
      <t>ヘイセイ</t>
    </rPh>
    <rPh sb="7" eb="9">
      <t>ネンド</t>
    </rPh>
    <rPh sb="10" eb="12">
      <t>キョウギ</t>
    </rPh>
    <rPh sb="12" eb="14">
      <t>フキュウ</t>
    </rPh>
    <rPh sb="14" eb="17">
      <t>イインカイ</t>
    </rPh>
    <rPh sb="18" eb="20">
      <t>ジギョウ</t>
    </rPh>
    <rPh sb="20" eb="22">
      <t>ホウコク</t>
    </rPh>
    <phoneticPr fontId="6"/>
  </si>
  <si>
    <t>数字データは後掲する。</t>
    <rPh sb="0" eb="2">
      <t>スウジ</t>
    </rPh>
    <rPh sb="6" eb="8">
      <t>コウケイ</t>
    </rPh>
    <phoneticPr fontId="6"/>
  </si>
  <si>
    <t>議長はこれを議場に諮りたるところ、全会一致で可決承認された。</t>
  </si>
  <si>
    <t>本案は、執行部より上記の通り詳細な説明がなされ、</t>
    <rPh sb="0" eb="1">
      <t>ホン</t>
    </rPh>
    <rPh sb="1" eb="2">
      <t>アン</t>
    </rPh>
    <rPh sb="4" eb="6">
      <t>シッコウ</t>
    </rPh>
    <rPh sb="6" eb="7">
      <t>ブ</t>
    </rPh>
    <rPh sb="9" eb="11">
      <t>ジョウキ</t>
    </rPh>
    <rPh sb="12" eb="13">
      <t>トオ</t>
    </rPh>
    <rPh sb="14" eb="16">
      <t>ショウサイ</t>
    </rPh>
    <rPh sb="17" eb="19">
      <t>セツメイ</t>
    </rPh>
    <phoneticPr fontId="6"/>
  </si>
  <si>
    <t>１．冒頭、数字のタイプミスを説明し、該当箇所を訂正した。</t>
    <rPh sb="2" eb="4">
      <t>ボウトウ</t>
    </rPh>
    <rPh sb="5" eb="7">
      <t>スウジ</t>
    </rPh>
    <rPh sb="14" eb="16">
      <t>セツメイ</t>
    </rPh>
    <rPh sb="18" eb="20">
      <t>ガイトウ</t>
    </rPh>
    <rPh sb="20" eb="22">
      <t>カショ</t>
    </rPh>
    <rPh sb="23" eb="25">
      <t>テイセイ</t>
    </rPh>
    <phoneticPr fontId="6"/>
  </si>
  <si>
    <t>本案の内容については、執行部より以下の通り説明を行った。</t>
    <rPh sb="0" eb="2">
      <t>ホンアン</t>
    </rPh>
    <rPh sb="3" eb="5">
      <t>ナイヨウ</t>
    </rPh>
    <rPh sb="11" eb="13">
      <t>シッコウ</t>
    </rPh>
    <rPh sb="13" eb="14">
      <t>ブ</t>
    </rPh>
    <rPh sb="16" eb="18">
      <t>イカ</t>
    </rPh>
    <rPh sb="19" eb="20">
      <t>トオ</t>
    </rPh>
    <rPh sb="21" eb="23">
      <t>セツメイ</t>
    </rPh>
    <rPh sb="24" eb="25">
      <t>オコナ</t>
    </rPh>
    <phoneticPr fontId="6"/>
  </si>
  <si>
    <t>議事</t>
    <rPh sb="0" eb="2">
      <t>ギジ</t>
    </rPh>
    <phoneticPr fontId="6"/>
  </si>
  <si>
    <t>議長はこれを議場に諮りたるところ、全会一致で可決承認された。</t>
    <phoneticPr fontId="6"/>
  </si>
  <si>
    <t>これら車両による交通事故リスクを回避するため、レンタカーの借用でこれに対応したい。</t>
  </si>
  <si>
    <t>７．交通費補助には、各大会毎にレンタカー1台のレンタル料を含んでいる。現状学生の父兄の所有している自家用車を借用して運用しているが、</t>
  </si>
  <si>
    <t>ＡＰのエントリー代は、支部大会におけるＡＲのエントリー代と同額としたい。</t>
  </si>
  <si>
    <t>６．APエントリー代の値上げは審議事項であるため、予算案には計上していない。</t>
    <phoneticPr fontId="6"/>
  </si>
  <si>
    <t>朝夕がついていない場合一食５００円として＠1500／名／日を見込んでいる。</t>
  </si>
  <si>
    <t>５．学連員宿泊費の金額には、専従者の食事代補助として、</t>
    <rPh sb="2" eb="4">
      <t>ガクレン</t>
    </rPh>
    <rPh sb="4" eb="5">
      <t>イン</t>
    </rPh>
    <rPh sb="5" eb="8">
      <t>シュクハクヒ</t>
    </rPh>
    <rPh sb="9" eb="11">
      <t>キンガク</t>
    </rPh>
    <phoneticPr fontId="6"/>
  </si>
  <si>
    <t>繰入額については、審議事項であるため予算案には計上していない。</t>
  </si>
  <si>
    <t>これを北海道支部からの派遣者に対する交通費補助の原資としたい。</t>
  </si>
  <si>
    <t>４．北海道支部との話し合いの結果、東日本大会の繰越金については関東支部の一般会計に繰り入れることで了解を得たので、</t>
    <phoneticPr fontId="6"/>
  </si>
  <si>
    <t>の補助をすることを条件とした。補助基準については、従前の例を踏襲する。</t>
  </si>
  <si>
    <t>但し、開催地を関東に固定するに当たっては、北海道支部から派遣される選手及び専従員に対し当支部が交通費</t>
    <phoneticPr fontId="6"/>
  </si>
  <si>
    <t>関東に固定することで合意したので、隔年開催（関東首都圏域と札幌での交互開催）のための資金保留の必要がなくなった。</t>
  </si>
  <si>
    <t>３．東日本大会の繰越金については、北海道支部との話し合いの結果、平成29年度以降の開催地を</t>
  </si>
  <si>
    <t>当該参加費については、総会後、幹事会にて検討した上で支部長決裁を経て、持ち回りで加盟校の了解を得たいと考えている。</t>
  </si>
  <si>
    <t>大会別収支を考慮すれば、平成29年度においては、参加費の値下げを検討したい。</t>
  </si>
  <si>
    <t>２．新人戦及びＡＲ／ＳＢＲの参加費については、前例を踏襲した計算になっている。</t>
  </si>
  <si>
    <t>１．冒頭、数字のタイプミスを説明し、該当箇所を訂正した。</t>
    <phoneticPr fontId="6"/>
  </si>
  <si>
    <t>本案は、一部修正の上、議長はこれを議場に諮りたるところ、全会一致で可決承認された。</t>
    <rPh sb="0" eb="1">
      <t>ホン</t>
    </rPh>
    <rPh sb="1" eb="2">
      <t>アン</t>
    </rPh>
    <rPh sb="4" eb="6">
      <t>イチブ</t>
    </rPh>
    <rPh sb="6" eb="8">
      <t>シュウセイ</t>
    </rPh>
    <rPh sb="9" eb="10">
      <t>ウエ</t>
    </rPh>
    <rPh sb="11" eb="13">
      <t>ギチョウ</t>
    </rPh>
    <rPh sb="17" eb="19">
      <t>ギジョウ</t>
    </rPh>
    <rPh sb="20" eb="21">
      <t>ハカ</t>
    </rPh>
    <rPh sb="28" eb="30">
      <t>ゼンカイ</t>
    </rPh>
    <rPh sb="30" eb="32">
      <t>イッチ</t>
    </rPh>
    <rPh sb="33" eb="35">
      <t>カケツ</t>
    </rPh>
    <rPh sb="35" eb="37">
      <t>ショウニン</t>
    </rPh>
    <phoneticPr fontId="6"/>
  </si>
  <si>
    <t>管理運搬については、幹事会において検討の上、後日加盟校の了解を得ることとした。</t>
  </si>
  <si>
    <t>２．支出項目の一時的な取扱いについては了解され、購入後の厚さ検査機については、財産目録に記載することし、</t>
  </si>
  <si>
    <t>今総会においては、ペンディングにして戴きたいとの発言があり、本件は来期の審議対象とすることとした。</t>
  </si>
  <si>
    <t>１．選育担当小野評議員より、繰越金の一般会計繰り入れについては、総会直前に学生から聞いたことなので、</t>
  </si>
  <si>
    <t>議論の結果、下記提案が行われ、了解された。</t>
  </si>
  <si>
    <t>３．支出項目に記載した厚さ検査機は特殊購入物であるため、来期以降は支出項目としては除外する。</t>
  </si>
  <si>
    <t>ついては、この購入費用を予算計上し、購入について承認を求めたい。</t>
    <phoneticPr fontId="6"/>
  </si>
  <si>
    <t>２．競技ルールの変更に伴い、大会運営に新型の厚さ検査機が必要となる。</t>
  </si>
  <si>
    <t>必要性が生じた時点で、選育会計に振替を行いたい。</t>
  </si>
  <si>
    <t>繰入予定の1,000,000円の根拠はないが、選育会計に累積している繰越金が膨らみ過ぎているので、</t>
  </si>
  <si>
    <t>１．選育会計に累積している繰越金1,000,000円を一般会計に繰り入れたい。</t>
  </si>
  <si>
    <t>※東日本の収支差額は次期繰越金とする。</t>
  </si>
  <si>
    <t>段級を除く年間収支</t>
  </si>
  <si>
    <t>年間段級収支</t>
  </si>
  <si>
    <t>収　　支　　差　　額</t>
  </si>
  <si>
    <t>合　計</t>
    <rPh sb="0" eb="1">
      <t>ガッ</t>
    </rPh>
    <rPh sb="2" eb="3">
      <t>ケイ</t>
    </rPh>
    <phoneticPr fontId="6"/>
  </si>
  <si>
    <t>文具消耗品費/コピー代</t>
  </si>
  <si>
    <t>楯・メダル代</t>
  </si>
  <si>
    <t>記録公認申請料</t>
  </si>
  <si>
    <t>段級登録料</t>
  </si>
  <si>
    <t>交通費補助</t>
  </si>
  <si>
    <t>学連員宿泊費</t>
  </si>
  <si>
    <t>標的代/電子標的消耗品</t>
  </si>
  <si>
    <t>射座（会場）使用料</t>
  </si>
  <si>
    <t>支　出</t>
    <phoneticPr fontId="6"/>
  </si>
  <si>
    <t>協賛広告料</t>
  </si>
  <si>
    <t>段級受験料</t>
  </si>
  <si>
    <t>前期繰越金(含 会場移転準備金)</t>
  </si>
  <si>
    <t>収入　</t>
    <rPh sb="0" eb="2">
      <t>シュウニュウ</t>
    </rPh>
    <phoneticPr fontId="6"/>
  </si>
  <si>
    <t>新人ARSBR</t>
  </si>
  <si>
    <t>秋関本戦</t>
  </si>
  <si>
    <t>秋関予選</t>
  </si>
  <si>
    <t>春関本戦</t>
  </si>
  <si>
    <t>春関予選</t>
    <rPh sb="2" eb="4">
      <t>ヨセン</t>
    </rPh>
    <phoneticPr fontId="6"/>
  </si>
  <si>
    <t>東日本</t>
  </si>
  <si>
    <t>合　計</t>
    <phoneticPr fontId="6"/>
  </si>
  <si>
    <t>大　会　会　計</t>
  </si>
  <si>
    <t>科目＼会計別</t>
  </si>
  <si>
    <t>単位：円</t>
  </si>
  <si>
    <t>作成：森　誉志也</t>
    <phoneticPr fontId="6"/>
  </si>
  <si>
    <t>平成28年度大会会計予算 （平成27年12月10日開催の支部総会において承認済）</t>
    <rPh sb="14" eb="16">
      <t>ヘイセイ</t>
    </rPh>
    <rPh sb="18" eb="19">
      <t>ネン</t>
    </rPh>
    <rPh sb="21" eb="22">
      <t>ガツ</t>
    </rPh>
    <rPh sb="24" eb="25">
      <t>カ</t>
    </rPh>
    <rPh sb="25" eb="27">
      <t>カイサイ</t>
    </rPh>
    <rPh sb="28" eb="30">
      <t>シブ</t>
    </rPh>
    <rPh sb="30" eb="32">
      <t>ソウカイ</t>
    </rPh>
    <rPh sb="36" eb="38">
      <t>ショウニン</t>
    </rPh>
    <rPh sb="38" eb="39">
      <t>スミ</t>
    </rPh>
    <phoneticPr fontId="6"/>
  </si>
  <si>
    <t>添付資料　１．　Ⅲ．審議事項　平成28年度決算報告（大会会計別）関連</t>
    <rPh sb="0" eb="2">
      <t>テンプ</t>
    </rPh>
    <rPh sb="2" eb="4">
      <t>シリョウ</t>
    </rPh>
    <rPh sb="10" eb="12">
      <t>シンギ</t>
    </rPh>
    <rPh sb="12" eb="14">
      <t>ジコウ</t>
    </rPh>
    <rPh sb="15" eb="17">
      <t>ヘイセイ</t>
    </rPh>
    <rPh sb="19" eb="21">
      <t>ネンド</t>
    </rPh>
    <rPh sb="21" eb="23">
      <t>ケッサン</t>
    </rPh>
    <rPh sb="23" eb="25">
      <t>ホウコク</t>
    </rPh>
    <rPh sb="26" eb="28">
      <t>タイカイ</t>
    </rPh>
    <rPh sb="28" eb="30">
      <t>カイケイ</t>
    </rPh>
    <rPh sb="30" eb="31">
      <t>ベツ</t>
    </rPh>
    <rPh sb="32" eb="34">
      <t>カンレン</t>
    </rPh>
    <phoneticPr fontId="6"/>
  </si>
  <si>
    <t>※東日本の予算案は北海道支部との折衝中のため、暫定案とする。変更の可能性あり。</t>
  </si>
  <si>
    <t>プロジェクター使用料</t>
  </si>
  <si>
    <t>支　　出</t>
    <phoneticPr fontId="6"/>
  </si>
  <si>
    <t>抗議料</t>
  </si>
  <si>
    <t>宿泊費個人負担</t>
  </si>
  <si>
    <t>収　入</t>
    <phoneticPr fontId="6"/>
  </si>
  <si>
    <t>春関予選 　　　　　</t>
  </si>
  <si>
    <t>作成：藤井　寛之</t>
    <rPh sb="3" eb="5">
      <t>フジイ</t>
    </rPh>
    <rPh sb="6" eb="8">
      <t>ヒロユキ</t>
    </rPh>
    <phoneticPr fontId="6"/>
  </si>
  <si>
    <t>１．平成28年度大会会計決算　（大会会計別）</t>
    <rPh sb="16" eb="18">
      <t>タイカイ</t>
    </rPh>
    <rPh sb="18" eb="20">
      <t>カイケイ</t>
    </rPh>
    <rPh sb="20" eb="21">
      <t>ベツ</t>
    </rPh>
    <phoneticPr fontId="6"/>
  </si>
  <si>
    <t>Ⅲ．審議事項</t>
    <rPh sb="2" eb="4">
      <t>シンギ</t>
    </rPh>
    <rPh sb="4" eb="6">
      <t>ジコウ</t>
    </rPh>
    <phoneticPr fontId="6"/>
  </si>
  <si>
    <t>※数値はH28決算-H27予算案を示している。マイナスは、対前年予算に対して現象を示し、プラスは増加を示す。</t>
    <rPh sb="29" eb="30">
      <t>タイ</t>
    </rPh>
    <rPh sb="30" eb="32">
      <t>ゼンネン</t>
    </rPh>
    <rPh sb="32" eb="34">
      <t>ヨサン</t>
    </rPh>
    <rPh sb="35" eb="36">
      <t>タイ</t>
    </rPh>
    <rPh sb="38" eb="40">
      <t>ゲンショウ</t>
    </rPh>
    <rPh sb="41" eb="42">
      <t>シメ</t>
    </rPh>
    <rPh sb="48" eb="50">
      <t>ゾウカ</t>
    </rPh>
    <rPh sb="51" eb="52">
      <t>シメ</t>
    </rPh>
    <phoneticPr fontId="6"/>
  </si>
  <si>
    <t>合　　計</t>
    <rPh sb="0" eb="1">
      <t>ガッ</t>
    </rPh>
    <rPh sb="3" eb="4">
      <t>ケイ</t>
    </rPh>
    <phoneticPr fontId="6"/>
  </si>
  <si>
    <t>支　　出</t>
    <phoneticPr fontId="6"/>
  </si>
  <si>
    <t>収　　入</t>
    <phoneticPr fontId="6"/>
  </si>
  <si>
    <t>平成28年度大会会計予算案　―　同年度決算　対比表</t>
    <rPh sb="16" eb="19">
      <t>ドウネンド</t>
    </rPh>
    <rPh sb="24" eb="25">
      <t>ヒョウ</t>
    </rPh>
    <phoneticPr fontId="6"/>
  </si>
  <si>
    <t>添付資料　2．　Ⅲ．審議事項　１．平成28年度決算報告（大会会計別）関連</t>
    <rPh sb="0" eb="2">
      <t>テンプ</t>
    </rPh>
    <rPh sb="2" eb="4">
      <t>シリョウ</t>
    </rPh>
    <rPh sb="10" eb="12">
      <t>シンギ</t>
    </rPh>
    <rPh sb="12" eb="14">
      <t>ジコウ</t>
    </rPh>
    <rPh sb="17" eb="19">
      <t>ヘイセイ</t>
    </rPh>
    <rPh sb="21" eb="23">
      <t>ネンド</t>
    </rPh>
    <rPh sb="23" eb="25">
      <t>ケッサン</t>
    </rPh>
    <rPh sb="25" eb="27">
      <t>ホウコク</t>
    </rPh>
    <rPh sb="28" eb="30">
      <t>タイカイ</t>
    </rPh>
    <rPh sb="30" eb="32">
      <t>カイケイ</t>
    </rPh>
    <rPh sb="32" eb="33">
      <t>ベツ</t>
    </rPh>
    <rPh sb="34" eb="36">
      <t>カンレン</t>
    </rPh>
    <phoneticPr fontId="6"/>
  </si>
  <si>
    <t>支　出</t>
    <rPh sb="0" eb="1">
      <t>シ</t>
    </rPh>
    <rPh sb="2" eb="3">
      <t>デ</t>
    </rPh>
    <phoneticPr fontId="6"/>
  </si>
  <si>
    <t>収　入</t>
    <rPh sb="0" eb="1">
      <t>オサム</t>
    </rPh>
    <rPh sb="2" eb="3">
      <t>ニュウ</t>
    </rPh>
    <phoneticPr fontId="6"/>
  </si>
  <si>
    <t>６．平成29年度大会会計予算案</t>
    <phoneticPr fontId="6"/>
  </si>
  <si>
    <t>※数値はH29予算案　―　H28決算を示している。マイナスは対前年比減少を指し、プラスは対前年比増加を示す。</t>
    <rPh sb="30" eb="31">
      <t>タイ</t>
    </rPh>
    <rPh sb="31" eb="34">
      <t>ゼンネンヒ</t>
    </rPh>
    <rPh sb="34" eb="36">
      <t>ゲンショウ</t>
    </rPh>
    <rPh sb="37" eb="38">
      <t>サ</t>
    </rPh>
    <rPh sb="44" eb="45">
      <t>タイ</t>
    </rPh>
    <rPh sb="45" eb="48">
      <t>ゼンネンヒ</t>
    </rPh>
    <rPh sb="48" eb="50">
      <t>ゾウカ</t>
    </rPh>
    <rPh sb="51" eb="52">
      <t>シメ</t>
    </rPh>
    <phoneticPr fontId="6"/>
  </si>
  <si>
    <t>平成29年度大会会計予算案　―　平成28年度決算　対比表</t>
    <rPh sb="16" eb="18">
      <t>ヘイセイ</t>
    </rPh>
    <rPh sb="20" eb="22">
      <t>ネンド</t>
    </rPh>
    <rPh sb="27" eb="28">
      <t>ヒョウ</t>
    </rPh>
    <phoneticPr fontId="6"/>
  </si>
  <si>
    <t>添付資料　３．　Ⅲ．審議事項　６．平成29年度予算案（大会会計別）関連</t>
    <rPh sb="0" eb="2">
      <t>テンプ</t>
    </rPh>
    <rPh sb="2" eb="4">
      <t>シリョウ</t>
    </rPh>
    <rPh sb="10" eb="12">
      <t>シンギ</t>
    </rPh>
    <rPh sb="12" eb="14">
      <t>ジコウ</t>
    </rPh>
    <rPh sb="17" eb="19">
      <t>ヘイセイ</t>
    </rPh>
    <rPh sb="21" eb="23">
      <t>ネンド</t>
    </rPh>
    <rPh sb="23" eb="26">
      <t>ヨサンアン</t>
    </rPh>
    <rPh sb="27" eb="29">
      <t>タイカイ</t>
    </rPh>
    <rPh sb="29" eb="31">
      <t>カイケイ</t>
    </rPh>
    <rPh sb="31" eb="32">
      <t>ベツ</t>
    </rPh>
    <rPh sb="33" eb="35">
      <t>カンレン</t>
    </rPh>
    <phoneticPr fontId="6"/>
  </si>
  <si>
    <t>本案は、執行部より上記の通り詳細な説明がなされ、議長はこれを議場に諮りたるところ、全会一致で可決承認された。</t>
    <rPh sb="0" eb="1">
      <t>ホン</t>
    </rPh>
    <rPh sb="1" eb="2">
      <t>アン</t>
    </rPh>
    <rPh sb="4" eb="6">
      <t>シッコウ</t>
    </rPh>
    <rPh sb="6" eb="7">
      <t>ブ</t>
    </rPh>
    <rPh sb="9" eb="11">
      <t>ジョウキ</t>
    </rPh>
    <rPh sb="12" eb="13">
      <t>トオ</t>
    </rPh>
    <rPh sb="14" eb="16">
      <t>ショウサイ</t>
    </rPh>
    <rPh sb="17" eb="19">
      <t>セツメイ</t>
    </rPh>
    <rPh sb="24" eb="26">
      <t>ギチョウ</t>
    </rPh>
    <rPh sb="30" eb="32">
      <t>ギジョウ</t>
    </rPh>
    <rPh sb="33" eb="34">
      <t>ハカ</t>
    </rPh>
    <rPh sb="41" eb="43">
      <t>ゼンカイ</t>
    </rPh>
    <rPh sb="43" eb="45">
      <t>イッチ</t>
    </rPh>
    <rPh sb="46" eb="48">
      <t>カケツ</t>
    </rPh>
    <rPh sb="48" eb="50">
      <t>ショウニン</t>
    </rPh>
    <phoneticPr fontId="6"/>
  </si>
  <si>
    <t>※　網掛け部分は参考　後掲</t>
    <rPh sb="2" eb="4">
      <t>アミカ</t>
    </rPh>
    <rPh sb="5" eb="7">
      <t>ブブン</t>
    </rPh>
    <rPh sb="8" eb="10">
      <t>サンコウ</t>
    </rPh>
    <rPh sb="11" eb="13">
      <t>コウケイ</t>
    </rPh>
    <phoneticPr fontId="6"/>
  </si>
  <si>
    <t>通信代・郵送料</t>
  </si>
  <si>
    <t>標的等運送料</t>
  </si>
  <si>
    <t>文具消耗品費</t>
  </si>
  <si>
    <t>コピー代</t>
  </si>
  <si>
    <t>競技会用品保管料</t>
  </si>
  <si>
    <t>講習会申請料</t>
  </si>
  <si>
    <t>会議室使用料</t>
  </si>
  <si>
    <t>総会費</t>
  </si>
  <si>
    <t>選育会計より移転</t>
    <rPh sb="0" eb="1">
      <t>セン</t>
    </rPh>
    <rPh sb="1" eb="2">
      <t>イク</t>
    </rPh>
    <rPh sb="2" eb="4">
      <t>カイケイ</t>
    </rPh>
    <rPh sb="6" eb="8">
      <t>イテン</t>
    </rPh>
    <phoneticPr fontId="6"/>
  </si>
  <si>
    <t>講習受講料</t>
  </si>
  <si>
    <t>連盟負担会議室料</t>
  </si>
  <si>
    <t>支部運営費</t>
  </si>
  <si>
    <t>H29予算-H28決算</t>
    <phoneticPr fontId="6"/>
  </si>
  <si>
    <t>H29予算案</t>
    <phoneticPr fontId="6"/>
  </si>
  <si>
    <t>H28決算-予算</t>
    <phoneticPr fontId="6"/>
  </si>
  <si>
    <t>H28決算</t>
    <phoneticPr fontId="6"/>
  </si>
  <si>
    <t>H28予算</t>
    <phoneticPr fontId="6"/>
  </si>
  <si>
    <t>一般会計</t>
  </si>
  <si>
    <t>作成:藤井　寛之</t>
    <rPh sb="3" eb="5">
      <t>フジイ</t>
    </rPh>
    <rPh sb="6" eb="8">
      <t>ヒロユキ</t>
    </rPh>
    <phoneticPr fontId="6"/>
  </si>
  <si>
    <t>平成28年度一般会計予算＆決算案　(参考：平成29年度一般会計予算案）</t>
    <rPh sb="15" eb="16">
      <t>アン</t>
    </rPh>
    <rPh sb="18" eb="20">
      <t>サンコウ</t>
    </rPh>
    <phoneticPr fontId="6"/>
  </si>
  <si>
    <t>１．平成28年度一般会計会計決算案</t>
    <rPh sb="8" eb="10">
      <t>イッパン</t>
    </rPh>
    <rPh sb="10" eb="12">
      <t>カイケイ</t>
    </rPh>
    <rPh sb="16" eb="17">
      <t>アン</t>
    </rPh>
    <phoneticPr fontId="6"/>
  </si>
  <si>
    <t>※　網掛け部分は参考　前傾</t>
    <rPh sb="2" eb="4">
      <t>アミカ</t>
    </rPh>
    <rPh sb="5" eb="7">
      <t>ブブン</t>
    </rPh>
    <rPh sb="8" eb="10">
      <t>サンコウ</t>
    </rPh>
    <rPh sb="11" eb="13">
      <t>ゼンケイ</t>
    </rPh>
    <phoneticPr fontId="6"/>
  </si>
  <si>
    <t>※厚さ検査機</t>
    <rPh sb="1" eb="2">
      <t>アツ</t>
    </rPh>
    <rPh sb="3" eb="5">
      <t>ケンサ</t>
    </rPh>
    <rPh sb="5" eb="6">
      <t>キ</t>
    </rPh>
    <phoneticPr fontId="6"/>
  </si>
  <si>
    <t>H29予算案</t>
    <phoneticPr fontId="6"/>
  </si>
  <si>
    <t>H28予算</t>
    <phoneticPr fontId="6"/>
  </si>
  <si>
    <t>平成29年度一般会計予算＆決算案　(参考：平成28年度一般会計予算＆決算案）</t>
    <rPh sb="15" eb="16">
      <t>アン</t>
    </rPh>
    <rPh sb="18" eb="20">
      <t>サンコウ</t>
    </rPh>
    <rPh sb="34" eb="36">
      <t>ケッサン</t>
    </rPh>
    <rPh sb="36" eb="37">
      <t>アン</t>
    </rPh>
    <phoneticPr fontId="6"/>
  </si>
  <si>
    <t>６．平成29年度一般会計会計予算案</t>
    <rPh sb="8" eb="10">
      <t>イッパン</t>
    </rPh>
    <rPh sb="10" eb="12">
      <t>カイケイ</t>
    </rPh>
    <rPh sb="14" eb="16">
      <t>ヨサン</t>
    </rPh>
    <rPh sb="16" eb="17">
      <t>アン</t>
    </rPh>
    <phoneticPr fontId="6"/>
  </si>
  <si>
    <t>４-１．その他報告事項</t>
    <phoneticPr fontId="6"/>
  </si>
  <si>
    <t>厚さ検査器の購入について</t>
    <rPh sb="0" eb="1">
      <t>アツ</t>
    </rPh>
    <rPh sb="2" eb="4">
      <t>ケンサ</t>
    </rPh>
    <rPh sb="4" eb="5">
      <t>キ</t>
    </rPh>
    <rPh sb="6" eb="8">
      <t>コウニュウ</t>
    </rPh>
    <phoneticPr fontId="3"/>
  </si>
  <si>
    <t>理由</t>
    <rPh sb="0" eb="2">
      <t>リユウ</t>
    </rPh>
    <phoneticPr fontId="3"/>
  </si>
  <si>
    <t>長瀞射撃場にはフォローアップで必要な厚さ検査器がアナログ式のものしかなく、またすべて壊れているため今年度のインカレでは厚さ検査を行わなかった。
来年度のインカレはデジタル式の厚さ検査器がある能勢で行われるため、正式な数値で測れる検査器が関東にないと失格者を出してしまう可能性がある。
そのため関東の試合でもデジタル式の厚さ検査器の導入を検討したい。
正式名称：WG755-T
価格：￥348,000</t>
    <rPh sb="0" eb="2">
      <t>ナガトロ</t>
    </rPh>
    <rPh sb="2" eb="5">
      <t>シャゲキジョウ</t>
    </rPh>
    <rPh sb="15" eb="17">
      <t>ヒツヨウ</t>
    </rPh>
    <rPh sb="18" eb="19">
      <t>アツ</t>
    </rPh>
    <rPh sb="20" eb="22">
      <t>ケンサ</t>
    </rPh>
    <rPh sb="22" eb="23">
      <t>キ</t>
    </rPh>
    <rPh sb="28" eb="29">
      <t>シキ</t>
    </rPh>
    <rPh sb="42" eb="43">
      <t>コワ</t>
    </rPh>
    <rPh sb="49" eb="52">
      <t>コンネンド</t>
    </rPh>
    <rPh sb="59" eb="60">
      <t>アツ</t>
    </rPh>
    <rPh sb="61" eb="63">
      <t>ケンサ</t>
    </rPh>
    <rPh sb="64" eb="65">
      <t>オコナ</t>
    </rPh>
    <rPh sb="72" eb="75">
      <t>ライネンド</t>
    </rPh>
    <rPh sb="85" eb="86">
      <t>シキ</t>
    </rPh>
    <rPh sb="87" eb="88">
      <t>アツ</t>
    </rPh>
    <rPh sb="89" eb="91">
      <t>ケンサ</t>
    </rPh>
    <rPh sb="91" eb="92">
      <t>キ</t>
    </rPh>
    <rPh sb="95" eb="97">
      <t>ノセ</t>
    </rPh>
    <rPh sb="98" eb="99">
      <t>オコナ</t>
    </rPh>
    <rPh sb="105" eb="107">
      <t>セイシキ</t>
    </rPh>
    <rPh sb="108" eb="110">
      <t>スウチ</t>
    </rPh>
    <rPh sb="111" eb="112">
      <t>ハカ</t>
    </rPh>
    <rPh sb="114" eb="116">
      <t>ケンサ</t>
    </rPh>
    <rPh sb="116" eb="117">
      <t>キ</t>
    </rPh>
    <rPh sb="118" eb="120">
      <t>カントウ</t>
    </rPh>
    <rPh sb="124" eb="126">
      <t>シッカク</t>
    </rPh>
    <rPh sb="126" eb="127">
      <t>シャ</t>
    </rPh>
    <rPh sb="128" eb="129">
      <t>ダ</t>
    </rPh>
    <rPh sb="134" eb="137">
      <t>カノウセイ</t>
    </rPh>
    <rPh sb="146" eb="148">
      <t>カントウ</t>
    </rPh>
    <rPh sb="149" eb="151">
      <t>シアイ</t>
    </rPh>
    <rPh sb="157" eb="158">
      <t>シキ</t>
    </rPh>
    <rPh sb="159" eb="160">
      <t>アツ</t>
    </rPh>
    <rPh sb="161" eb="163">
      <t>ケンサ</t>
    </rPh>
    <rPh sb="163" eb="164">
      <t>キ</t>
    </rPh>
    <rPh sb="165" eb="167">
      <t>ドウニュウ</t>
    </rPh>
    <rPh sb="168" eb="170">
      <t>ケントウ</t>
    </rPh>
    <rPh sb="175" eb="177">
      <t>セイシキ</t>
    </rPh>
    <rPh sb="177" eb="179">
      <t>メイショウ</t>
    </rPh>
    <rPh sb="188" eb="190">
      <t>カカク</t>
    </rPh>
    <phoneticPr fontId="3"/>
  </si>
  <si>
    <t>団体出場人数について</t>
    <rPh sb="0" eb="2">
      <t>ダンタイ</t>
    </rPh>
    <rPh sb="2" eb="4">
      <t>シュツジョウ</t>
    </rPh>
    <rPh sb="4" eb="6">
      <t>ニンズウ</t>
    </rPh>
    <phoneticPr fontId="3"/>
  </si>
  <si>
    <t>慶應義塾</t>
    <rPh sb="0" eb="2">
      <t>ケイオウ</t>
    </rPh>
    <rPh sb="2" eb="4">
      <t>ギジュク</t>
    </rPh>
    <phoneticPr fontId="3"/>
  </si>
  <si>
    <t>大木盛義</t>
    <rPh sb="0" eb="2">
      <t>オオキ</t>
    </rPh>
    <rPh sb="2" eb="3">
      <t>モリ</t>
    </rPh>
    <rPh sb="3" eb="4">
      <t>ヨシ</t>
    </rPh>
    <phoneticPr fontId="3"/>
  </si>
  <si>
    <r>
      <t xml:space="preserve">現在団体の合計人数が男子７名女子５名となっているが、どのような理由で決まっているのか。
ルールで決まっていないのであれば男子９人女子６人を提案したい。
</t>
    </r>
    <r>
      <rPr>
        <b/>
        <sz val="20"/>
        <rFont val="ＭＳ Ｐ明朝"/>
        <family val="1"/>
        <charset val="128"/>
      </rPr>
      <t>本案件は議会で承認され連盟に提案することとなった。</t>
    </r>
    <rPh sb="0" eb="2">
      <t>ゲンザイ</t>
    </rPh>
    <rPh sb="2" eb="4">
      <t>ダンタイ</t>
    </rPh>
    <rPh sb="5" eb="7">
      <t>ゴウケイ</t>
    </rPh>
    <rPh sb="7" eb="9">
      <t>ニンズウ</t>
    </rPh>
    <rPh sb="10" eb="12">
      <t>ダンシ</t>
    </rPh>
    <rPh sb="13" eb="14">
      <t>メイ</t>
    </rPh>
    <rPh sb="14" eb="16">
      <t>ジョシ</t>
    </rPh>
    <rPh sb="17" eb="18">
      <t>メイ</t>
    </rPh>
    <rPh sb="31" eb="33">
      <t>リユウ</t>
    </rPh>
    <rPh sb="34" eb="35">
      <t>キ</t>
    </rPh>
    <rPh sb="48" eb="49">
      <t>キ</t>
    </rPh>
    <rPh sb="60" eb="62">
      <t>ダンシ</t>
    </rPh>
    <rPh sb="63" eb="64">
      <t>ニン</t>
    </rPh>
    <rPh sb="64" eb="66">
      <t>ジョシ</t>
    </rPh>
    <rPh sb="67" eb="68">
      <t>ニン</t>
    </rPh>
    <rPh sb="69" eb="71">
      <t>テイアン</t>
    </rPh>
    <rPh sb="77" eb="78">
      <t>ホン</t>
    </rPh>
    <rPh sb="78" eb="80">
      <t>アンケン</t>
    </rPh>
    <rPh sb="81" eb="83">
      <t>ギカイ</t>
    </rPh>
    <rPh sb="84" eb="86">
      <t>ショウニン</t>
    </rPh>
    <rPh sb="88" eb="90">
      <t>レンメイ</t>
    </rPh>
    <rPh sb="91" eb="93">
      <t>テイアン</t>
    </rPh>
    <phoneticPr fontId="3"/>
  </si>
  <si>
    <t>　　時間：評議員会 及び 支部総会　10：00～14:05</t>
    <phoneticPr fontId="6"/>
  </si>
  <si>
    <t>※開催場所の正式名称については１ページ下欄に記述した参照</t>
    <rPh sb="19" eb="20">
      <t>シタ</t>
    </rPh>
    <rPh sb="20" eb="21">
      <t>ラン</t>
    </rPh>
    <rPh sb="22" eb="24">
      <t>キジュツ</t>
    </rPh>
    <phoneticPr fontId="6"/>
  </si>
  <si>
    <t>以　上</t>
    <rPh sb="0" eb="1">
      <t>イ</t>
    </rPh>
    <rPh sb="2" eb="3">
      <t>ウエ</t>
    </rPh>
    <phoneticPr fontId="6"/>
  </si>
  <si>
    <t>議事</t>
    <rPh sb="0" eb="2">
      <t>ギジ</t>
    </rPh>
    <phoneticPr fontId="3"/>
  </si>
  <si>
    <t>平成28年度の事業報告を上記の通り行い、これを議場に諮りたる処、本報告事項は異議なく承認された。</t>
    <rPh sb="0" eb="2">
      <t>ヘイセイ</t>
    </rPh>
    <rPh sb="4" eb="6">
      <t>ネンド</t>
    </rPh>
    <rPh sb="7" eb="9">
      <t>ジギョウ</t>
    </rPh>
    <rPh sb="9" eb="11">
      <t>ホウコク</t>
    </rPh>
    <rPh sb="12" eb="14">
      <t>ジョウキ</t>
    </rPh>
    <rPh sb="15" eb="16">
      <t>トオ</t>
    </rPh>
    <rPh sb="17" eb="18">
      <t>オコナ</t>
    </rPh>
    <rPh sb="23" eb="25">
      <t>ギジョウ</t>
    </rPh>
    <rPh sb="26" eb="27">
      <t>ハカ</t>
    </rPh>
    <rPh sb="30" eb="31">
      <t>トコロ</t>
    </rPh>
    <rPh sb="32" eb="33">
      <t>ホン</t>
    </rPh>
    <rPh sb="33" eb="35">
      <t>ホウコク</t>
    </rPh>
    <rPh sb="35" eb="37">
      <t>ジコウ</t>
    </rPh>
    <rPh sb="38" eb="40">
      <t>イギ</t>
    </rPh>
    <rPh sb="42" eb="44">
      <t>ショウニン</t>
    </rPh>
    <phoneticPr fontId="3"/>
  </si>
  <si>
    <t>選手育成委員会の所管する平成28年度の事業報告を上記の通り行い、これを議場に諮りたる処、本報告事項は異議なく承認された。</t>
    <rPh sb="0" eb="2">
      <t>センシュ</t>
    </rPh>
    <rPh sb="2" eb="4">
      <t>イクセイ</t>
    </rPh>
    <rPh sb="4" eb="7">
      <t>イインカイ</t>
    </rPh>
    <rPh sb="8" eb="10">
      <t>ショカン</t>
    </rPh>
    <rPh sb="12" eb="14">
      <t>ヘイセイ</t>
    </rPh>
    <rPh sb="16" eb="18">
      <t>ネンド</t>
    </rPh>
    <rPh sb="19" eb="21">
      <t>ジギョウ</t>
    </rPh>
    <rPh sb="21" eb="23">
      <t>ホウコク</t>
    </rPh>
    <rPh sb="24" eb="26">
      <t>ジョウキ</t>
    </rPh>
    <rPh sb="27" eb="28">
      <t>トオ</t>
    </rPh>
    <rPh sb="29" eb="30">
      <t>オコナ</t>
    </rPh>
    <rPh sb="35" eb="37">
      <t>ギジョウ</t>
    </rPh>
    <rPh sb="38" eb="39">
      <t>ハカ</t>
    </rPh>
    <rPh sb="42" eb="43">
      <t>トコロ</t>
    </rPh>
    <rPh sb="44" eb="45">
      <t>ホン</t>
    </rPh>
    <rPh sb="45" eb="47">
      <t>ホウコク</t>
    </rPh>
    <rPh sb="47" eb="49">
      <t>ジコウ</t>
    </rPh>
    <rPh sb="50" eb="52">
      <t>イギ</t>
    </rPh>
    <rPh sb="54" eb="56">
      <t>ショウニン</t>
    </rPh>
    <phoneticPr fontId="3"/>
  </si>
  <si>
    <t>競技普及委員会の所管する平成28年度の事業報告を上記の通り行い、これを議場に諮りたる処、本報告事項は異議なく承認された。</t>
    <rPh sb="0" eb="2">
      <t>キョウギ</t>
    </rPh>
    <rPh sb="2" eb="4">
      <t>フキュウ</t>
    </rPh>
    <rPh sb="4" eb="7">
      <t>イインカイ</t>
    </rPh>
    <rPh sb="8" eb="10">
      <t>ショカン</t>
    </rPh>
    <rPh sb="12" eb="14">
      <t>ヘイセイ</t>
    </rPh>
    <rPh sb="16" eb="18">
      <t>ネンド</t>
    </rPh>
    <rPh sb="19" eb="21">
      <t>ジギョウ</t>
    </rPh>
    <rPh sb="21" eb="23">
      <t>ホウコク</t>
    </rPh>
    <rPh sb="24" eb="26">
      <t>ジョウキ</t>
    </rPh>
    <rPh sb="27" eb="28">
      <t>トオ</t>
    </rPh>
    <rPh sb="29" eb="30">
      <t>オコナ</t>
    </rPh>
    <rPh sb="35" eb="37">
      <t>ギジョウ</t>
    </rPh>
    <rPh sb="38" eb="39">
      <t>ハカ</t>
    </rPh>
    <rPh sb="42" eb="43">
      <t>トコロ</t>
    </rPh>
    <rPh sb="44" eb="45">
      <t>ホン</t>
    </rPh>
    <rPh sb="45" eb="47">
      <t>ホウコク</t>
    </rPh>
    <rPh sb="47" eb="49">
      <t>ジコウ</t>
    </rPh>
    <rPh sb="50" eb="52">
      <t>イギ</t>
    </rPh>
    <rPh sb="54" eb="56">
      <t>ショウニン</t>
    </rPh>
    <phoneticPr fontId="3"/>
  </si>
  <si>
    <t>議　事　録</t>
    <rPh sb="0" eb="1">
      <t>ギ</t>
    </rPh>
    <rPh sb="2" eb="3">
      <t>コト</t>
    </rPh>
    <rPh sb="4" eb="5">
      <t>ロク</t>
    </rPh>
    <phoneticPr fontId="3"/>
  </si>
  <si>
    <t>目　　次</t>
    <phoneticPr fontId="6"/>
  </si>
  <si>
    <t>　　　　</t>
    <phoneticPr fontId="6"/>
  </si>
  <si>
    <t>（対策）対象としている「大学から射撃を始めた人」「コーチ不在の大学」はＳＢ所持者が少ない、 またはＳＢ所持時期が遅い傾向にある。ＳＢに限定した合宿は行わず、ＡＲ・ＳＢ合同合宿にすることを検討する。</t>
    <rPh sb="4" eb="6">
      <t>タイショウ</t>
    </rPh>
    <rPh sb="12" eb="14">
      <t>ダイガク</t>
    </rPh>
    <rPh sb="16" eb="18">
      <t>シャゲキ</t>
    </rPh>
    <rPh sb="19" eb="20">
      <t>ハジ</t>
    </rPh>
    <rPh sb="22" eb="23">
      <t>ヒト</t>
    </rPh>
    <rPh sb="28" eb="30">
      <t>フザイ</t>
    </rPh>
    <rPh sb="31" eb="33">
      <t>ダイガク</t>
    </rPh>
    <rPh sb="37" eb="40">
      <t>ショジシャ</t>
    </rPh>
    <phoneticPr fontId="6"/>
  </si>
  <si>
    <t>計画していた事業は全て実施したが、多数の課題、改善すべき点があった。</t>
    <phoneticPr fontId="3"/>
  </si>
  <si>
    <t xml:space="preserve">プロジェクター購入について
</t>
    <phoneticPr fontId="6"/>
  </si>
  <si>
    <t>「セッティングをスピードアップする補正機能を搭載</t>
  </si>
  <si>
    <t>②セッティングに時間を要するため、ファイナル競技の準備時間が予定を超過するおそれがあること。</t>
  </si>
  <si>
    <t>http://www.epson.jp/products/bizprojector/ebs04/</t>
  </si>
  <si>
    <t>1.物品概要</t>
    <phoneticPr fontId="3"/>
  </si>
  <si>
    <t>機種 EB-S04［データプロジェクター スタンダードモデル 30001 SVGA］ 　2台</t>
    <rPh sb="45" eb="46">
      <t>ダイ</t>
    </rPh>
    <phoneticPr fontId="3"/>
  </si>
  <si>
    <t>機能</t>
    <rPh sb="0" eb="2">
      <t>キノウ</t>
    </rPh>
    <phoneticPr fontId="3"/>
  </si>
  <si>
    <t>仕様書には、「歪みを自動的に検知する『タテ自動台形歪み補正機能』に加え、レバーをスライドするだけで歪みを補正できる『スライド式ヨコ台形補正機能』を搭載。さまざまな条件下でセッティングの手間を減らし、素早い投写を実現します。」と記載されている。（EPSONの本製品紹介ページより一部抜粋)</t>
    <rPh sb="0" eb="2">
      <t>シヨウ</t>
    </rPh>
    <rPh sb="2" eb="3">
      <t>ショ</t>
    </rPh>
    <rPh sb="113" eb="115">
      <t>キサイ</t>
    </rPh>
    <phoneticPr fontId="3"/>
  </si>
  <si>
    <t>購入時期 8月10日</t>
    <phoneticPr fontId="3"/>
  </si>
  <si>
    <t>購入額　：　75,680円</t>
    <rPh sb="0" eb="2">
      <t>コウニュウ</t>
    </rPh>
    <rPh sb="2" eb="3">
      <t>ガク</t>
    </rPh>
    <rPh sb="12" eb="13">
      <t>エン</t>
    </rPh>
    <phoneticPr fontId="3"/>
  </si>
  <si>
    <t>購入に至る経緯</t>
    <rPh sb="0" eb="2">
      <t>コウニュウ</t>
    </rPh>
    <rPh sb="3" eb="4">
      <t>イタ</t>
    </rPh>
    <rPh sb="5" eb="7">
      <t>ケイイ</t>
    </rPh>
    <phoneticPr fontId="3"/>
  </si>
  <si>
    <t>理由</t>
    <rPh sb="0" eb="2">
      <t>リユウ</t>
    </rPh>
    <phoneticPr fontId="3"/>
  </si>
  <si>
    <t>①プロジェクターは旧式化しており、ファイナル途中で機能停止するなど不具合が目立ったこと。</t>
    <phoneticPr fontId="3"/>
  </si>
  <si>
    <t>使用しない時の保管および大会時の輸送方法</t>
    <rPh sb="0" eb="2">
      <t>シヨウ</t>
    </rPh>
    <rPh sb="5" eb="6">
      <t>トキ</t>
    </rPh>
    <rPh sb="7" eb="9">
      <t>ホカン</t>
    </rPh>
    <rPh sb="12" eb="14">
      <t>タイカイ</t>
    </rPh>
    <rPh sb="14" eb="15">
      <t>ジ</t>
    </rPh>
    <rPh sb="16" eb="18">
      <t>ユソウ</t>
    </rPh>
    <rPh sb="18" eb="20">
      <t>ホウホウ</t>
    </rPh>
    <phoneticPr fontId="3"/>
  </si>
  <si>
    <t>高額な物品であるため、原則として庶務幹事の自宅にて保管し、試合の都度長瀞まで輸送する。</t>
    <phoneticPr fontId="3"/>
  </si>
  <si>
    <t>尚、現在の保管場所は藤田雄亮（庶務、専修大学)の自宅となっている。</t>
    <phoneticPr fontId="3"/>
  </si>
  <si>
    <t>参考</t>
    <rPh sb="0" eb="2">
      <t>サンコウ</t>
    </rPh>
    <phoneticPr fontId="3"/>
  </si>
  <si>
    <t>製造元であるEPSONの本プロジェクターを紹介するページのＵＲＬは、下記の通り。</t>
    <rPh sb="34" eb="36">
      <t>カキ</t>
    </rPh>
    <rPh sb="37" eb="38">
      <t>トオ</t>
    </rPh>
    <phoneticPr fontId="3"/>
  </si>
  <si>
    <t>前回総会にて承認された予算に基づき、以下の物品を購入した。</t>
    <rPh sb="6" eb="8">
      <t>ショウニン</t>
    </rPh>
    <phoneticPr fontId="3"/>
  </si>
  <si>
    <t>学連試合のファイナル競技では、プロジェクターを用いてファイナルの経過を観衆に示していた。昨年まで東京都のプロジェクターを借り受け、当該用途に供していたが、以下の理由から新しいプロジェクターへの切り替えを希望し、支部長決裁を得て購入した。</t>
    <rPh sb="96" eb="97">
      <t>キ</t>
    </rPh>
    <rPh sb="98" eb="99">
      <t>カ</t>
    </rPh>
    <rPh sb="105" eb="107">
      <t>シブ</t>
    </rPh>
    <rPh sb="107" eb="108">
      <t>チョウ</t>
    </rPh>
    <rPh sb="108" eb="110">
      <t>ケッサイ</t>
    </rPh>
    <rPh sb="111" eb="112">
      <t>エ</t>
    </rPh>
    <rPh sb="113" eb="115">
      <t>コウニュウ</t>
    </rPh>
    <phoneticPr fontId="3"/>
  </si>
  <si>
    <t>総務及び庶務の所管する事項について上記の通り報告を行い、これを議場に諮りたる処、本報告事項は異議なく承認された。</t>
    <rPh sb="0" eb="2">
      <t>ソウム</t>
    </rPh>
    <rPh sb="2" eb="3">
      <t>オヨ</t>
    </rPh>
    <rPh sb="4" eb="6">
      <t>ショム</t>
    </rPh>
    <rPh sb="7" eb="9">
      <t>ショカン</t>
    </rPh>
    <rPh sb="11" eb="13">
      <t>ジコウ</t>
    </rPh>
    <rPh sb="17" eb="19">
      <t>ジョウキ</t>
    </rPh>
    <rPh sb="20" eb="21">
      <t>トオ</t>
    </rPh>
    <rPh sb="22" eb="24">
      <t>ホウコク</t>
    </rPh>
    <rPh sb="25" eb="26">
      <t>オコナ</t>
    </rPh>
    <rPh sb="31" eb="33">
      <t>ギジョウ</t>
    </rPh>
    <rPh sb="34" eb="35">
      <t>ハカ</t>
    </rPh>
    <rPh sb="38" eb="39">
      <t>トコロ</t>
    </rPh>
    <rPh sb="40" eb="41">
      <t>ホン</t>
    </rPh>
    <rPh sb="41" eb="43">
      <t>ホウコク</t>
    </rPh>
    <rPh sb="43" eb="45">
      <t>ジコウ</t>
    </rPh>
    <rPh sb="46" eb="48">
      <t>イギ</t>
    </rPh>
    <rPh sb="50" eb="52">
      <t>ショウニン</t>
    </rPh>
    <phoneticPr fontId="3"/>
  </si>
  <si>
    <t>幹事長の所管する事項について上記の通り報告を行い、これを議場に諮りたる処、本報告事項は異議なく承認された。</t>
    <rPh sb="0" eb="3">
      <t>カンジチョウ</t>
    </rPh>
    <rPh sb="4" eb="6">
      <t>ショカン</t>
    </rPh>
    <rPh sb="8" eb="10">
      <t>ジコウ</t>
    </rPh>
    <rPh sb="14" eb="16">
      <t>ジョウキ</t>
    </rPh>
    <rPh sb="17" eb="18">
      <t>トオ</t>
    </rPh>
    <rPh sb="19" eb="21">
      <t>ホウコク</t>
    </rPh>
    <rPh sb="22" eb="23">
      <t>オコナ</t>
    </rPh>
    <rPh sb="28" eb="30">
      <t>ギジョウ</t>
    </rPh>
    <rPh sb="31" eb="32">
      <t>ハカ</t>
    </rPh>
    <rPh sb="35" eb="36">
      <t>トコロ</t>
    </rPh>
    <rPh sb="37" eb="38">
      <t>ホン</t>
    </rPh>
    <rPh sb="38" eb="40">
      <t>ホウコク</t>
    </rPh>
    <rPh sb="40" eb="42">
      <t>ジコウ</t>
    </rPh>
    <rPh sb="43" eb="45">
      <t>イギ</t>
    </rPh>
    <rPh sb="47" eb="49">
      <t>ショウニン</t>
    </rPh>
    <phoneticPr fontId="3"/>
  </si>
  <si>
    <t>部制について上記の通り報告を行い、これを議場に諮りたる処、本報告事項は異議なく承認された。</t>
    <rPh sb="0" eb="1">
      <t>ブ</t>
    </rPh>
    <rPh sb="1" eb="2">
      <t>セイ</t>
    </rPh>
    <rPh sb="6" eb="8">
      <t>ジョウキ</t>
    </rPh>
    <rPh sb="9" eb="10">
      <t>トオ</t>
    </rPh>
    <rPh sb="11" eb="13">
      <t>ホウコク</t>
    </rPh>
    <rPh sb="14" eb="15">
      <t>オコナ</t>
    </rPh>
    <rPh sb="20" eb="22">
      <t>ギジョウ</t>
    </rPh>
    <rPh sb="23" eb="24">
      <t>ハカ</t>
    </rPh>
    <rPh sb="27" eb="28">
      <t>トコロ</t>
    </rPh>
    <rPh sb="29" eb="30">
      <t>ホン</t>
    </rPh>
    <rPh sb="30" eb="32">
      <t>ホウコク</t>
    </rPh>
    <rPh sb="32" eb="34">
      <t>ジコウ</t>
    </rPh>
    <rPh sb="35" eb="37">
      <t>イギ</t>
    </rPh>
    <rPh sb="39" eb="41">
      <t>ショウニン</t>
    </rPh>
    <phoneticPr fontId="3"/>
  </si>
  <si>
    <t>平成28年度幹事会において選出された次年度幹事についての報告があり、総会と評議員会が同時並行で開催されている場での承認を求めた処、本報告事項は異議なく承認された。なお、次年度幹事については、評議員会の承認と同時に各役職者も含めて、支部長が直ちに任命した。</t>
    <rPh sb="0" eb="2">
      <t>ヘイセイ</t>
    </rPh>
    <rPh sb="4" eb="6">
      <t>ネンド</t>
    </rPh>
    <rPh sb="6" eb="9">
      <t>カンジカイ</t>
    </rPh>
    <rPh sb="13" eb="15">
      <t>センシュツ</t>
    </rPh>
    <rPh sb="18" eb="21">
      <t>ジネンド</t>
    </rPh>
    <rPh sb="21" eb="23">
      <t>カンジ</t>
    </rPh>
    <rPh sb="28" eb="30">
      <t>ホウコク</t>
    </rPh>
    <rPh sb="34" eb="36">
      <t>ソウカイ</t>
    </rPh>
    <rPh sb="37" eb="40">
      <t>ヒョウギイン</t>
    </rPh>
    <rPh sb="40" eb="41">
      <t>カイ</t>
    </rPh>
    <rPh sb="42" eb="44">
      <t>ドウジ</t>
    </rPh>
    <rPh sb="44" eb="46">
      <t>ヘイコウ</t>
    </rPh>
    <rPh sb="47" eb="49">
      <t>カイサイ</t>
    </rPh>
    <rPh sb="54" eb="55">
      <t>バ</t>
    </rPh>
    <rPh sb="57" eb="59">
      <t>ショウニン</t>
    </rPh>
    <rPh sb="60" eb="61">
      <t>モト</t>
    </rPh>
    <rPh sb="63" eb="64">
      <t>トコロ</t>
    </rPh>
    <rPh sb="65" eb="66">
      <t>ホン</t>
    </rPh>
    <rPh sb="66" eb="68">
      <t>ホウコク</t>
    </rPh>
    <rPh sb="68" eb="70">
      <t>ジコウ</t>
    </rPh>
    <rPh sb="71" eb="73">
      <t>イギ</t>
    </rPh>
    <rPh sb="75" eb="77">
      <t>ショウニン</t>
    </rPh>
    <rPh sb="84" eb="87">
      <t>ジネンド</t>
    </rPh>
    <rPh sb="87" eb="89">
      <t>カンジ</t>
    </rPh>
    <rPh sb="95" eb="98">
      <t>ヒョウギイン</t>
    </rPh>
    <rPh sb="98" eb="99">
      <t>カイ</t>
    </rPh>
    <rPh sb="100" eb="102">
      <t>ショウニン</t>
    </rPh>
    <rPh sb="103" eb="105">
      <t>ドウジ</t>
    </rPh>
    <rPh sb="106" eb="109">
      <t>カクヤクショク</t>
    </rPh>
    <rPh sb="109" eb="110">
      <t>シャ</t>
    </rPh>
    <rPh sb="111" eb="112">
      <t>フク</t>
    </rPh>
    <rPh sb="115" eb="117">
      <t>シブ</t>
    </rPh>
    <rPh sb="117" eb="118">
      <t>チョウ</t>
    </rPh>
    <rPh sb="119" eb="120">
      <t>タダ</t>
    </rPh>
    <rPh sb="122" eb="124">
      <t>ニンメイ</t>
    </rPh>
    <phoneticPr fontId="3"/>
  </si>
  <si>
    <t>加盟校の学内事情による評議員及び代表者等の交代について、以上の通り報告があったので、この内容を議場に報告した処、本報告事項は異議なく承認された。</t>
    <rPh sb="0" eb="3">
      <t>カメイコウ</t>
    </rPh>
    <rPh sb="4" eb="6">
      <t>ガクナイ</t>
    </rPh>
    <rPh sb="6" eb="8">
      <t>ジジョウ</t>
    </rPh>
    <rPh sb="11" eb="14">
      <t>ヒョウギイン</t>
    </rPh>
    <rPh sb="14" eb="15">
      <t>オヨ</t>
    </rPh>
    <rPh sb="16" eb="19">
      <t>ダイヒョウシャ</t>
    </rPh>
    <rPh sb="19" eb="20">
      <t>トウ</t>
    </rPh>
    <rPh sb="21" eb="23">
      <t>コウタイ</t>
    </rPh>
    <rPh sb="28" eb="30">
      <t>イジョウ</t>
    </rPh>
    <rPh sb="31" eb="32">
      <t>トオ</t>
    </rPh>
    <rPh sb="33" eb="35">
      <t>ホウコク</t>
    </rPh>
    <rPh sb="44" eb="46">
      <t>ナイヨウ</t>
    </rPh>
    <rPh sb="47" eb="49">
      <t>ギジョウ</t>
    </rPh>
    <rPh sb="50" eb="52">
      <t>ホウコク</t>
    </rPh>
    <rPh sb="54" eb="55">
      <t>トコロ</t>
    </rPh>
    <rPh sb="56" eb="57">
      <t>ホン</t>
    </rPh>
    <rPh sb="57" eb="59">
      <t>ホウコク</t>
    </rPh>
    <rPh sb="59" eb="61">
      <t>ジコウ</t>
    </rPh>
    <rPh sb="62" eb="64">
      <t>イギ</t>
    </rPh>
    <rPh sb="66" eb="68">
      <t>ショウニン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</si>
</sst>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0_ "/>
    <numFmt numFmtId="177" formatCode="#,##0_);\(#,##0\)"/>
    <numFmt numFmtId="178" formatCode="#,##0_ ;[Red]\-#,##0\ "/>
    <numFmt numFmtId="179" formatCode="#,##0;&quot;▲ &quot;#,##0"/>
    <numFmt numFmtId="180" formatCode="#,##0_);[Red]\(#,##0\)"/>
    <numFmt numFmtId="181" formatCode="_ * #,##0_ ;_ * \-#,##0_ ;_ * \-_ ;_ @_ "/>
    <numFmt numFmtId="182" formatCode="mm&quot;月&quot;dd&quot;日&quot;"/>
    <numFmt numFmtId="183" formatCode="\¥#,##0;[Red]&quot;¥-&quot;#,##0"/>
  </numFmts>
  <fonts count="10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4"/>
      <name val="ＭＳ 明朝"/>
      <family val="1"/>
      <charset val="128"/>
    </font>
    <font>
      <sz val="18"/>
      <name val="ＭＳ Ｐ明朝"/>
      <family val="1"/>
      <charset val="128"/>
    </font>
    <font>
      <sz val="6"/>
      <name val="ＭＳ Ｐゴシック"/>
      <family val="3"/>
      <charset val="128"/>
    </font>
    <font>
      <sz val="11"/>
      <name val="ＭＳ Ｐ明朝"/>
      <family val="1"/>
      <charset val="128"/>
    </font>
    <font>
      <sz val="22"/>
      <name val="ＭＳ Ｐ明朝"/>
      <family val="1"/>
      <charset val="128"/>
    </font>
    <font>
      <sz val="20"/>
      <name val="ＭＳ Ｐ明朝"/>
      <family val="1"/>
      <charset val="128"/>
    </font>
    <font>
      <sz val="16"/>
      <name val="ＭＳ Ｐ明朝"/>
      <family val="1"/>
      <charset val="128"/>
    </font>
    <font>
      <sz val="16"/>
      <color theme="1"/>
      <name val="ＭＳ Ｐ明朝"/>
      <family val="1"/>
      <charset val="128"/>
    </font>
    <font>
      <sz val="14"/>
      <name val="ＭＳ Ｐゴシック"/>
      <family val="3"/>
      <charset val="128"/>
    </font>
    <font>
      <sz val="11"/>
      <name val="ＭＳ 明朝"/>
      <family val="1"/>
      <charset val="128"/>
    </font>
    <font>
      <sz val="11"/>
      <color rgb="FFFF0000"/>
      <name val="ＭＳ Ｐゴシック"/>
      <family val="3"/>
      <charset val="128"/>
    </font>
    <font>
      <sz val="11"/>
      <color rgb="FFFF0000"/>
      <name val="ＭＳ Ｐ明朝"/>
      <family val="1"/>
      <charset val="128"/>
    </font>
    <font>
      <sz val="11"/>
      <color rgb="FFFF0000"/>
      <name val="ＭＳ 明朝"/>
      <family val="1"/>
      <charset val="128"/>
    </font>
    <font>
      <sz val="14"/>
      <color rgb="FFFF0000"/>
      <name val="ＭＳ 明朝"/>
      <family val="1"/>
      <charset val="128"/>
    </font>
    <font>
      <sz val="14"/>
      <name val="ＭＳ Ｐ明朝"/>
      <family val="1"/>
      <charset val="128"/>
    </font>
    <font>
      <u/>
      <sz val="20"/>
      <name val="ＭＳ Ｐ明朝"/>
      <family val="1"/>
      <charset val="128"/>
    </font>
    <font>
      <sz val="12"/>
      <name val="ＭＳ 明朝"/>
      <family val="1"/>
      <charset val="128"/>
    </font>
    <font>
      <b/>
      <sz val="20"/>
      <name val="ＭＳ Ｐ明朝"/>
      <family val="1"/>
      <charset val="128"/>
    </font>
    <font>
      <sz val="12"/>
      <name val="ＭＳ Ｐ明朝"/>
      <family val="1"/>
      <charset val="128"/>
    </font>
    <font>
      <b/>
      <sz val="14"/>
      <name val="ＭＳ Ｐ明朝"/>
      <family val="1"/>
      <charset val="128"/>
    </font>
    <font>
      <sz val="16"/>
      <name val="ＭＳ Ｐゴシック"/>
      <family val="3"/>
      <charset val="128"/>
    </font>
    <font>
      <sz val="16"/>
      <name val="ＭＳ 明朝"/>
      <family val="1"/>
      <charset val="128"/>
    </font>
    <font>
      <sz val="11"/>
      <color theme="1"/>
      <name val="ＭＳ Ｐゴシック"/>
      <family val="3"/>
      <charset val="128"/>
      <scheme val="minor"/>
    </font>
    <font>
      <sz val="13.5"/>
      <name val="ＭＳ 明朝"/>
      <family val="1"/>
      <charset val="128"/>
    </font>
    <font>
      <sz val="20"/>
      <name val="ＭＳ 明朝"/>
      <family val="1"/>
      <charset val="128"/>
    </font>
    <font>
      <sz val="14"/>
      <color theme="1"/>
      <name val="ＭＳ Ｐ明朝"/>
      <family val="1"/>
      <charset val="128"/>
    </font>
    <font>
      <sz val="14"/>
      <color rgb="FFFF0000"/>
      <name val="ＭＳ Ｐ明朝"/>
      <family val="1"/>
      <charset val="128"/>
    </font>
    <font>
      <u/>
      <sz val="16"/>
      <name val="ＭＳ Ｐ明朝"/>
      <family val="1"/>
      <charset val="128"/>
    </font>
    <font>
      <sz val="11"/>
      <color theme="1"/>
      <name val="Century"/>
      <family val="1"/>
    </font>
    <font>
      <sz val="10"/>
      <color theme="1"/>
      <name val="Century"/>
      <family val="1"/>
    </font>
    <font>
      <sz val="10"/>
      <color theme="1"/>
      <name val="ＭＳ Ｐ明朝"/>
      <family val="1"/>
      <charset val="128"/>
    </font>
    <font>
      <sz val="11"/>
      <name val="Century"/>
      <family val="1"/>
    </font>
    <font>
      <sz val="10"/>
      <name val="ＭＳ Ｐ明朝"/>
      <family val="1"/>
      <charset val="128"/>
    </font>
    <font>
      <sz val="11"/>
      <color theme="1"/>
      <name val="ＭＳ Ｐ明朝"/>
      <family val="1"/>
      <charset val="128"/>
    </font>
    <font>
      <u/>
      <sz val="11"/>
      <color theme="1"/>
      <name val="ＭＳ Ｐ明朝"/>
      <family val="1"/>
      <charset val="128"/>
    </font>
    <font>
      <u/>
      <sz val="11"/>
      <color theme="1"/>
      <name val="Century"/>
      <family val="1"/>
    </font>
    <font>
      <u/>
      <sz val="12"/>
      <color theme="1"/>
      <name val="ＭＳ Ｐゴシック"/>
      <family val="3"/>
      <charset val="128"/>
    </font>
    <font>
      <sz val="12"/>
      <color theme="1"/>
      <name val="ＭＳ Ｐゴシック"/>
      <family val="3"/>
      <charset val="128"/>
    </font>
    <font>
      <sz val="12"/>
      <color theme="1"/>
      <name val="ＭＳ Ｐ明朝"/>
      <family val="1"/>
      <charset val="128"/>
    </font>
    <font>
      <sz val="11"/>
      <color rgb="FFFF0000"/>
      <name val="Century"/>
      <family val="1"/>
    </font>
    <font>
      <sz val="20"/>
      <color theme="1"/>
      <name val="ＭＳ Ｐ明朝"/>
      <family val="1"/>
      <charset val="128"/>
    </font>
    <font>
      <b/>
      <sz val="20"/>
      <color theme="1"/>
      <name val="ＭＳ Ｐ明朝"/>
      <family val="1"/>
      <charset val="128"/>
    </font>
    <font>
      <sz val="9"/>
      <color theme="1"/>
      <name val="ＭＳ Ｐ明朝"/>
      <family val="1"/>
      <charset val="128"/>
    </font>
    <font>
      <sz val="16"/>
      <color rgb="FFFF0000"/>
      <name val="ＭＳ Ｐ明朝"/>
      <family val="1"/>
      <charset val="128"/>
    </font>
    <font>
      <i/>
      <sz val="16"/>
      <name val="ＭＳ Ｐ明朝"/>
      <family val="1"/>
      <charset val="128"/>
    </font>
    <font>
      <sz val="11"/>
      <color indexed="8"/>
      <name val="ＭＳ Ｐゴシック"/>
      <family val="3"/>
      <charset val="128"/>
    </font>
    <font>
      <b/>
      <sz val="16"/>
      <name val="ＭＳ Ｐ明朝"/>
      <family val="1"/>
      <charset val="128"/>
    </font>
    <font>
      <sz val="11"/>
      <color theme="1"/>
      <name val="ＭＳ Ｐゴシック"/>
      <family val="2"/>
      <scheme val="minor"/>
    </font>
    <font>
      <sz val="12"/>
      <color rgb="FFFF0000"/>
      <name val="ＭＳ Ｐ明朝"/>
      <family val="1"/>
      <charset val="128"/>
    </font>
    <font>
      <sz val="6"/>
      <name val="ＭＳ Ｐゴシック"/>
      <family val="3"/>
      <charset val="128"/>
      <scheme val="minor"/>
    </font>
    <font>
      <sz val="12"/>
      <name val="ＭＳ Ｐゴシック"/>
      <family val="3"/>
      <charset val="128"/>
    </font>
    <font>
      <i/>
      <sz val="11"/>
      <color indexed="10"/>
      <name val="ＭＳ Ｐ明朝"/>
      <family val="1"/>
      <charset val="128"/>
    </font>
    <font>
      <sz val="10"/>
      <name val="Arial"/>
      <family val="2"/>
      <charset val="1"/>
    </font>
    <font>
      <sz val="12"/>
      <color indexed="8"/>
      <name val="ＭＳ Ｐゴシック"/>
      <family val="2"/>
      <charset val="128"/>
    </font>
    <font>
      <sz val="11"/>
      <color indexed="8"/>
      <name val="ＭＳ Ｐ明朝"/>
      <family val="1"/>
      <charset val="128"/>
    </font>
    <font>
      <sz val="12"/>
      <color indexed="8"/>
      <name val="ＭＳ Ｐ明朝"/>
      <family val="1"/>
      <charset val="128"/>
    </font>
    <font>
      <sz val="10"/>
      <color indexed="8"/>
      <name val="ＭＳ Ｐ明朝"/>
      <family val="1"/>
      <charset val="128"/>
    </font>
    <font>
      <sz val="16"/>
      <color indexed="8"/>
      <name val="ＭＳ Ｐ明朝"/>
      <family val="1"/>
      <charset val="128"/>
    </font>
    <font>
      <sz val="14"/>
      <color theme="1"/>
      <name val="ＭＳ Ｐゴシック"/>
      <family val="3"/>
      <charset val="128"/>
      <scheme val="minor"/>
    </font>
    <font>
      <sz val="12"/>
      <name val="Century"/>
      <family val="1"/>
    </font>
    <font>
      <sz val="12"/>
      <color theme="1"/>
      <name val="Century"/>
      <family val="1"/>
    </font>
    <font>
      <sz val="12"/>
      <color rgb="FFFF0000"/>
      <name val="Century"/>
      <family val="1"/>
    </font>
    <font>
      <sz val="16"/>
      <color theme="1"/>
      <name val="ＭＳ Ｐゴシック"/>
      <family val="2"/>
      <charset val="128"/>
      <scheme val="minor"/>
    </font>
    <font>
      <b/>
      <sz val="11"/>
      <name val="ＭＳ Ｐ明朝"/>
      <family val="1"/>
      <charset val="128"/>
    </font>
    <font>
      <b/>
      <u val="double"/>
      <sz val="11"/>
      <color theme="1"/>
      <name val="ＭＳ Ｐ明朝"/>
      <family val="1"/>
      <charset val="128"/>
    </font>
    <font>
      <b/>
      <sz val="12"/>
      <color theme="1"/>
      <name val="ＭＳ Ｐ明朝"/>
      <family val="1"/>
      <charset val="128"/>
    </font>
    <font>
      <sz val="18"/>
      <color indexed="8"/>
      <name val="ＭＳ Ｐ明朝"/>
      <family val="1"/>
      <charset val="128"/>
    </font>
    <font>
      <b/>
      <sz val="14"/>
      <color theme="1"/>
      <name val="ＭＳ Ｐ明朝"/>
      <family val="1"/>
      <charset val="128"/>
    </font>
    <font>
      <b/>
      <sz val="12"/>
      <name val="ＭＳ Ｐ明朝"/>
      <family val="1"/>
      <charset val="128"/>
    </font>
    <font>
      <sz val="12"/>
      <color rgb="FFFF0000"/>
      <name val="ＭＳ 明朝"/>
      <family val="1"/>
      <charset val="128"/>
    </font>
    <font>
      <sz val="18"/>
      <color indexed="8"/>
      <name val="ＭＳ 明朝"/>
      <family val="1"/>
      <charset val="128"/>
    </font>
    <font>
      <sz val="14"/>
      <color theme="1"/>
      <name val="ＭＳ 明朝"/>
      <family val="1"/>
      <charset val="128"/>
    </font>
    <font>
      <sz val="12"/>
      <color theme="1"/>
      <name val="ＭＳ 明朝"/>
      <family val="1"/>
      <charset val="128"/>
    </font>
    <font>
      <b/>
      <sz val="14"/>
      <name val="ＭＳ 明朝"/>
      <family val="1"/>
      <charset val="128"/>
    </font>
    <font>
      <b/>
      <sz val="14"/>
      <color theme="1"/>
      <name val="ＭＳ 明朝"/>
      <family val="1"/>
      <charset val="128"/>
    </font>
    <font>
      <b/>
      <sz val="12"/>
      <color theme="1"/>
      <name val="ＭＳ 明朝"/>
      <family val="1"/>
      <charset val="128"/>
    </font>
    <font>
      <b/>
      <sz val="11"/>
      <color theme="1"/>
      <name val="ＭＳ 明朝"/>
      <family val="1"/>
      <charset val="128"/>
    </font>
    <font>
      <sz val="11"/>
      <color theme="1"/>
      <name val="ＭＳ 明朝"/>
      <family val="1"/>
      <charset val="128"/>
    </font>
    <font>
      <b/>
      <u val="double"/>
      <sz val="11"/>
      <color theme="1"/>
      <name val="ＭＳ 明朝"/>
      <family val="1"/>
      <charset val="128"/>
    </font>
    <font>
      <sz val="10"/>
      <name val="ＭＳ Ｐゴシック"/>
      <family val="3"/>
      <charset val="128"/>
    </font>
    <font>
      <b/>
      <sz val="10"/>
      <name val="ＭＳ Ｐゴシック"/>
      <family val="3"/>
      <charset val="128"/>
    </font>
    <font>
      <sz val="11"/>
      <color indexed="8"/>
      <name val="Yu Gothic"/>
      <family val="3"/>
      <charset val="128"/>
    </font>
    <font>
      <b/>
      <sz val="12"/>
      <color indexed="8"/>
      <name val="ＭＳ 明朝"/>
      <family val="1"/>
      <charset val="128"/>
    </font>
    <font>
      <b/>
      <sz val="12"/>
      <color indexed="8"/>
      <name val="ＭＳ Ｐ明朝"/>
      <family val="1"/>
      <charset val="128"/>
    </font>
    <font>
      <sz val="10"/>
      <name val="Arial"/>
      <family val="2"/>
    </font>
    <font>
      <sz val="12"/>
      <color indexed="8"/>
      <name val="ＭＳ 明朝"/>
      <family val="1"/>
      <charset val="128"/>
    </font>
    <font>
      <sz val="12"/>
      <color indexed="10"/>
      <name val="ＭＳ Ｐ明朝"/>
      <family val="1"/>
      <charset val="128"/>
    </font>
    <font>
      <b/>
      <sz val="14"/>
      <color indexed="8"/>
      <name val="ＭＳ Ｐ明朝"/>
      <family val="1"/>
      <charset val="128"/>
    </font>
    <font>
      <u/>
      <sz val="12"/>
      <name val="ＭＳ Ｐ明朝"/>
      <family val="1"/>
      <charset val="128"/>
    </font>
    <font>
      <u/>
      <sz val="12"/>
      <color indexed="10"/>
      <name val="ＭＳ Ｐ明朝"/>
      <family val="1"/>
      <charset val="128"/>
    </font>
    <font>
      <sz val="12"/>
      <color indexed="25"/>
      <name val="ＭＳ Ｐ明朝"/>
      <family val="1"/>
      <charset val="128"/>
    </font>
    <font>
      <u/>
      <sz val="12"/>
      <color indexed="25"/>
      <name val="ＭＳ Ｐ明朝"/>
      <family val="1"/>
      <charset val="128"/>
    </font>
    <font>
      <sz val="11"/>
      <color indexed="10"/>
      <name val="ＭＳ Ｐ明朝"/>
      <family val="1"/>
      <charset val="128"/>
    </font>
    <font>
      <sz val="20"/>
      <color indexed="8"/>
      <name val="ＭＳ Ｐゴシック"/>
      <family val="3"/>
      <charset val="128"/>
    </font>
    <font>
      <b/>
      <sz val="10"/>
      <name val="ＭＳ Ｐ明朝"/>
      <family val="1"/>
      <charset val="128"/>
    </font>
    <font>
      <b/>
      <sz val="11"/>
      <color indexed="8"/>
      <name val="ＭＳ 明朝"/>
      <family val="1"/>
      <charset val="128"/>
    </font>
    <font>
      <sz val="20"/>
      <color indexed="8"/>
      <name val="ＭＳ Ｐ明朝"/>
      <family val="1"/>
      <charset val="128"/>
    </font>
  </fonts>
  <fills count="6">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rgb="FFFFFF00"/>
        <bgColor indexed="64"/>
      </patternFill>
    </fill>
    <fill>
      <patternFill patternType="solid">
        <fgColor theme="0"/>
        <bgColor indexed="64"/>
      </patternFill>
    </fill>
  </fills>
  <borders count="170">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double">
        <color auto="1"/>
      </bottom>
      <diagonal/>
    </border>
    <border>
      <left/>
      <right/>
      <top/>
      <bottom style="thin">
        <color auto="1"/>
      </bottom>
      <diagonal/>
    </border>
    <border>
      <left/>
      <right/>
      <top style="medium">
        <color auto="1"/>
      </top>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bottom/>
      <diagonal/>
    </border>
    <border>
      <left/>
      <right style="medium">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medium">
        <color auto="1"/>
      </left>
      <right style="thin">
        <color auto="1"/>
      </right>
      <top/>
      <bottom/>
      <diagonal/>
    </border>
    <border>
      <left style="thin">
        <color auto="1"/>
      </left>
      <right/>
      <top/>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medium">
        <color auto="1"/>
      </top>
      <bottom style="medium">
        <color auto="1"/>
      </bottom>
      <diagonal/>
    </border>
    <border>
      <left/>
      <right style="thin">
        <color auto="1"/>
      </right>
      <top style="thin">
        <color auto="1"/>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diagonalUp="1">
      <left style="medium">
        <color indexed="8"/>
      </left>
      <right/>
      <top style="hair">
        <color indexed="8"/>
      </top>
      <bottom/>
      <diagonal style="hair">
        <color indexed="8"/>
      </diagonal>
    </border>
    <border>
      <left style="thin">
        <color indexed="64"/>
      </left>
      <right/>
      <top/>
      <bottom style="medium">
        <color indexed="64"/>
      </bottom>
      <diagonal/>
    </border>
    <border diagonalUp="1">
      <left style="medium">
        <color indexed="8"/>
      </left>
      <right style="thin">
        <color indexed="8"/>
      </right>
      <top style="hair">
        <color indexed="8"/>
      </top>
      <bottom style="hair">
        <color indexed="8"/>
      </bottom>
      <diagonal style="hair">
        <color indexed="8"/>
      </diagonal>
    </border>
    <border>
      <left style="thin">
        <color indexed="64"/>
      </left>
      <right/>
      <top style="medium">
        <color indexed="64"/>
      </top>
      <bottom/>
      <diagonal/>
    </border>
    <border diagonalUp="1">
      <left style="medium">
        <color indexed="64"/>
      </left>
      <right style="medium">
        <color indexed="64"/>
      </right>
      <top/>
      <bottom style="hair">
        <color indexed="8"/>
      </bottom>
      <diagonal style="hair">
        <color indexed="8"/>
      </diagonal>
    </border>
    <border diagonalUp="1">
      <left/>
      <right/>
      <top/>
      <bottom style="hair">
        <color indexed="8"/>
      </bottom>
      <diagonal style="hair">
        <color indexed="8"/>
      </diagonal>
    </border>
    <border>
      <left style="medium">
        <color indexed="64"/>
      </left>
      <right style="medium">
        <color indexed="64"/>
      </right>
      <top style="medium">
        <color indexed="64"/>
      </top>
      <bottom/>
      <diagonal/>
    </border>
    <border>
      <left style="medium">
        <color indexed="8"/>
      </left>
      <right style="medium">
        <color indexed="8"/>
      </right>
      <top/>
      <bottom style="medium">
        <color indexed="8"/>
      </bottom>
      <diagonal/>
    </border>
    <border>
      <left style="double">
        <color indexed="8"/>
      </left>
      <right style="medium">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double">
        <color indexed="8"/>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8"/>
      </left>
      <right/>
      <top/>
      <bottom style="medium">
        <color indexed="8"/>
      </bottom>
      <diagonal/>
    </border>
    <border>
      <left style="medium">
        <color indexed="8"/>
      </left>
      <right style="medium">
        <color indexed="8"/>
      </right>
      <top style="hair">
        <color indexed="8"/>
      </top>
      <bottom/>
      <diagonal/>
    </border>
    <border>
      <left style="double">
        <color indexed="8"/>
      </left>
      <right style="medium">
        <color indexed="8"/>
      </right>
      <top style="hair">
        <color indexed="8"/>
      </top>
      <bottom/>
      <diagonal/>
    </border>
    <border>
      <left style="thin">
        <color indexed="8"/>
      </left>
      <right/>
      <top style="hair">
        <color indexed="8"/>
      </top>
      <bottom/>
      <diagonal/>
    </border>
    <border>
      <left/>
      <right style="thin">
        <color indexed="8"/>
      </right>
      <top/>
      <bottom/>
      <diagonal/>
    </border>
    <border>
      <left style="thin">
        <color indexed="8"/>
      </left>
      <right style="thin">
        <color indexed="8"/>
      </right>
      <top style="hair">
        <color indexed="8"/>
      </top>
      <bottom/>
      <diagonal/>
    </border>
    <border>
      <left/>
      <right style="thin">
        <color indexed="8"/>
      </right>
      <top style="hair">
        <color indexed="8"/>
      </top>
      <bottom/>
      <diagonal/>
    </border>
    <border>
      <left style="medium">
        <color indexed="64"/>
      </left>
      <right style="medium">
        <color indexed="64"/>
      </right>
      <top style="hair">
        <color indexed="8"/>
      </top>
      <bottom style="medium">
        <color indexed="64"/>
      </bottom>
      <diagonal/>
    </border>
    <border>
      <left style="medium">
        <color indexed="8"/>
      </left>
      <right/>
      <top/>
      <bottom/>
      <diagonal/>
    </border>
    <border>
      <left style="medium">
        <color indexed="8"/>
      </left>
      <right style="medium">
        <color indexed="8"/>
      </right>
      <top style="hair">
        <color indexed="8"/>
      </top>
      <bottom style="hair">
        <color indexed="8"/>
      </bottom>
      <diagonal/>
    </border>
    <border>
      <left style="double">
        <color indexed="8"/>
      </left>
      <right style="medium">
        <color indexed="8"/>
      </right>
      <top style="hair">
        <color indexed="8"/>
      </top>
      <bottom style="hair">
        <color indexed="8"/>
      </bottom>
      <diagonal/>
    </border>
    <border diagonalUp="1">
      <left style="thin">
        <color indexed="8"/>
      </left>
      <right/>
      <top style="hair">
        <color indexed="8"/>
      </top>
      <bottom style="hair">
        <color indexed="8"/>
      </bottom>
      <diagonal style="hair">
        <color indexed="8"/>
      </diagonal>
    </border>
    <border>
      <left/>
      <right style="thin">
        <color indexed="8"/>
      </right>
      <top/>
      <bottom style="hair">
        <color indexed="8"/>
      </bottom>
      <diagonal/>
    </border>
    <border diagonalUp="1">
      <left style="thin">
        <color indexed="8"/>
      </left>
      <right style="thin">
        <color indexed="8"/>
      </right>
      <top style="hair">
        <color indexed="8"/>
      </top>
      <bottom style="hair">
        <color indexed="8"/>
      </bottom>
      <diagonal style="thin">
        <color indexed="8"/>
      </diagonal>
    </border>
    <border diagonalUp="1">
      <left/>
      <right style="thin">
        <color indexed="8"/>
      </right>
      <top style="hair">
        <color indexed="8"/>
      </top>
      <bottom style="hair">
        <color indexed="8"/>
      </bottom>
      <diagonal style="hair">
        <color indexed="8"/>
      </diagonal>
    </border>
    <border>
      <left style="medium">
        <color indexed="64"/>
      </left>
      <right style="medium">
        <color indexed="64"/>
      </right>
      <top style="hair">
        <color indexed="8"/>
      </top>
      <bottom style="hair">
        <color indexed="8"/>
      </bottom>
      <diagonal/>
    </border>
    <border>
      <left style="thin">
        <color indexed="8"/>
      </left>
      <right/>
      <top style="hair">
        <color indexed="8"/>
      </top>
      <bottom style="hair">
        <color indexed="8"/>
      </bottom>
      <diagonal/>
    </border>
    <border diagonalUp="1">
      <left style="thin">
        <color indexed="8"/>
      </left>
      <right style="thin">
        <color indexed="8"/>
      </right>
      <top style="hair">
        <color indexed="8"/>
      </top>
      <bottom style="hair">
        <color indexed="8"/>
      </bottom>
      <diagonal style="hair">
        <color indexed="8"/>
      </diagonal>
    </border>
    <border>
      <left style="medium">
        <color indexed="8"/>
      </left>
      <right style="medium">
        <color indexed="8"/>
      </right>
      <top/>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diagonalUp="1">
      <left style="thin">
        <color indexed="8"/>
      </left>
      <right style="thin">
        <color indexed="8"/>
      </right>
      <top style="hair">
        <color indexed="8"/>
      </top>
      <bottom/>
      <diagonal style="hair">
        <color indexed="8"/>
      </diagonal>
    </border>
    <border>
      <left style="medium">
        <color indexed="8"/>
      </left>
      <right style="medium">
        <color indexed="8"/>
      </right>
      <top/>
      <bottom style="hair">
        <color indexed="8"/>
      </bottom>
      <diagonal/>
    </border>
    <border>
      <left style="double">
        <color indexed="8"/>
      </left>
      <right style="medium">
        <color indexed="8"/>
      </right>
      <top/>
      <bottom style="hair">
        <color indexed="8"/>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right style="hair">
        <color indexed="8"/>
      </right>
      <top/>
      <bottom style="hair">
        <color indexed="8"/>
      </bottom>
      <diagonal/>
    </border>
    <border>
      <left style="medium">
        <color indexed="64"/>
      </left>
      <right style="medium">
        <color indexed="64"/>
      </right>
      <top style="medium">
        <color indexed="64"/>
      </top>
      <bottom style="hair">
        <color indexed="8"/>
      </bottom>
      <diagonal/>
    </border>
    <border>
      <left style="medium">
        <color indexed="8"/>
      </left>
      <right/>
      <top style="medium">
        <color indexed="64"/>
      </top>
      <bottom/>
      <diagonal/>
    </border>
    <border>
      <left/>
      <right style="thin">
        <color indexed="8"/>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8"/>
      </right>
      <top style="hair">
        <color indexed="8"/>
      </top>
      <bottom/>
      <diagonal/>
    </border>
    <border>
      <left/>
      <right style="medium">
        <color indexed="8"/>
      </right>
      <top style="hair">
        <color indexed="8"/>
      </top>
      <bottom style="hair">
        <color indexed="8"/>
      </bottom>
      <diagonal/>
    </border>
    <border>
      <left/>
      <right style="medium">
        <color indexed="8"/>
      </right>
      <top/>
      <bottom style="hair">
        <color indexed="8"/>
      </bottom>
      <diagonal/>
    </border>
    <border>
      <left style="medium">
        <color indexed="8"/>
      </left>
      <right style="medium">
        <color indexed="8"/>
      </right>
      <top style="medium">
        <color indexed="8"/>
      </top>
      <bottom style="hair">
        <color indexed="8"/>
      </bottom>
      <diagonal/>
    </border>
    <border>
      <left style="double">
        <color indexed="8"/>
      </left>
      <right style="medium">
        <color indexed="8"/>
      </right>
      <top style="thin">
        <color indexed="8"/>
      </top>
      <bottom style="hair">
        <color indexed="8"/>
      </bottom>
      <diagonal/>
    </border>
    <border diagonalUp="1">
      <left style="thin">
        <color indexed="8"/>
      </left>
      <right/>
      <top/>
      <bottom style="hair">
        <color indexed="8"/>
      </bottom>
      <diagonal style="hair">
        <color indexed="8"/>
      </diagonal>
    </border>
    <border diagonalUp="1">
      <left style="thin">
        <color indexed="8"/>
      </left>
      <right style="thin">
        <color indexed="8"/>
      </right>
      <top/>
      <bottom style="hair">
        <color indexed="8"/>
      </bottom>
      <diagonal style="hair">
        <color indexed="8"/>
      </diagonal>
    </border>
    <border>
      <left/>
      <right style="medium">
        <color indexed="8"/>
      </right>
      <top style="thin">
        <color indexed="8"/>
      </top>
      <bottom style="hair">
        <color indexed="8"/>
      </bottom>
      <diagonal/>
    </border>
    <border>
      <left style="medium">
        <color indexed="64"/>
      </left>
      <right style="medium">
        <color indexed="64"/>
      </right>
      <top style="medium">
        <color indexed="64"/>
      </top>
      <bottom/>
      <diagonal/>
    </border>
    <border>
      <left style="medium">
        <color indexed="8"/>
      </left>
      <right style="medium">
        <color indexed="8"/>
      </right>
      <top style="medium">
        <color indexed="8"/>
      </top>
      <bottom style="medium">
        <color indexed="8"/>
      </bottom>
      <diagonal/>
    </border>
    <border>
      <left style="double">
        <color indexed="8"/>
      </left>
      <right style="medium">
        <color indexed="8"/>
      </right>
      <top style="medium">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bottom style="medium">
        <color indexed="8"/>
      </bottom>
      <diagonal/>
    </border>
    <border>
      <left/>
      <right style="hair">
        <color indexed="8"/>
      </right>
      <top style="hair">
        <color indexed="8"/>
      </top>
      <bottom/>
      <diagonal/>
    </border>
    <border>
      <left style="medium">
        <color indexed="8"/>
      </left>
      <right style="thin">
        <color indexed="8"/>
      </right>
      <top style="hair">
        <color indexed="8"/>
      </top>
      <bottom/>
      <diagonal/>
    </border>
    <border>
      <left/>
      <right style="medium">
        <color indexed="8"/>
      </right>
      <top style="hair">
        <color indexed="8"/>
      </top>
      <bottom style="medium">
        <color indexed="64"/>
      </bottom>
      <diagonal/>
    </border>
    <border diagonalUp="1">
      <left/>
      <right/>
      <top style="hair">
        <color indexed="8"/>
      </top>
      <bottom style="hair">
        <color indexed="8"/>
      </bottom>
      <diagonal style="hair">
        <color indexed="8"/>
      </diagonal>
    </border>
    <border>
      <left/>
      <right style="hair">
        <color indexed="8"/>
      </right>
      <top style="hair">
        <color indexed="8"/>
      </top>
      <bottom style="hair">
        <color indexed="8"/>
      </bottom>
      <diagonal/>
    </border>
    <border>
      <left/>
      <right/>
      <top style="hair">
        <color indexed="8"/>
      </top>
      <bottom style="hair">
        <color indexed="8"/>
      </bottom>
      <diagonal/>
    </border>
    <border>
      <left style="medium">
        <color indexed="8"/>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right/>
      <top/>
      <bottom style="hair">
        <color indexed="8"/>
      </bottom>
      <diagonal/>
    </border>
    <border>
      <left style="medium">
        <color indexed="64"/>
      </left>
      <right style="medium">
        <color indexed="64"/>
      </right>
      <top style="hair">
        <color indexed="8"/>
      </top>
      <bottom/>
      <diagonal/>
    </border>
    <border>
      <left style="medium">
        <color indexed="64"/>
      </left>
      <right style="medium">
        <color indexed="64"/>
      </right>
      <top/>
      <bottom style="hair">
        <color indexed="8"/>
      </bottom>
      <diagonal/>
    </border>
    <border>
      <left style="medium">
        <color indexed="8"/>
      </left>
      <right style="medium">
        <color indexed="8"/>
      </right>
      <top style="medium">
        <color indexed="8"/>
      </top>
      <bottom style="hair">
        <color indexed="8"/>
      </bottom>
      <diagonal/>
    </border>
    <border diagonalUp="1">
      <left/>
      <right style="thin">
        <color indexed="8"/>
      </right>
      <top/>
      <bottom style="hair">
        <color indexed="8"/>
      </bottom>
      <diagonal style="hair">
        <color indexed="8"/>
      </diagonal>
    </border>
    <border>
      <left style="medium">
        <color indexed="8"/>
      </left>
      <right style="medium">
        <color indexed="8"/>
      </right>
      <top style="medium">
        <color indexed="8"/>
      </top>
      <bottom style="medium">
        <color indexed="8"/>
      </bottom>
      <diagonal/>
    </border>
    <border>
      <left style="double">
        <color indexed="8"/>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top style="medium">
        <color indexed="8"/>
      </top>
      <bottom style="medium">
        <color indexed="8"/>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diagonalUp="1">
      <left style="medium">
        <color indexed="64"/>
      </left>
      <right style="medium">
        <color indexed="64"/>
      </right>
      <top style="hair">
        <color indexed="8"/>
      </top>
      <bottom style="hair">
        <color indexed="8"/>
      </bottom>
      <diagonal style="hair">
        <color indexed="8"/>
      </diagonal>
    </border>
    <border diagonalUp="1">
      <left style="medium">
        <color indexed="8"/>
      </left>
      <right/>
      <top style="hair">
        <color indexed="8"/>
      </top>
      <bottom style="hair">
        <color indexed="8"/>
      </bottom>
      <diagonal style="hair">
        <color indexed="8"/>
      </diagonal>
    </border>
    <border>
      <left style="medium">
        <color indexed="64"/>
      </left>
      <right/>
      <top/>
      <bottom/>
      <diagonal/>
    </border>
    <border>
      <left style="medium">
        <color indexed="64"/>
      </left>
      <right/>
      <top style="medium">
        <color indexed="64"/>
      </top>
      <bottom/>
      <diagonal/>
    </border>
    <border>
      <left style="medium">
        <color indexed="8"/>
      </left>
      <right style="thin">
        <color indexed="8"/>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6"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49" fillId="0" borderId="0">
      <alignment vertical="center"/>
    </xf>
    <xf numFmtId="0" fontId="2" fillId="0" borderId="0"/>
    <xf numFmtId="38" fontId="2" fillId="0" borderId="0" applyFont="0" applyFill="0" applyBorder="0" applyAlignment="0" applyProtection="0">
      <alignment vertical="center"/>
    </xf>
    <xf numFmtId="0" fontId="51" fillId="0" borderId="0"/>
    <xf numFmtId="0" fontId="26" fillId="0" borderId="0"/>
    <xf numFmtId="0" fontId="2" fillId="0" borderId="0"/>
    <xf numFmtId="181" fontId="56" fillId="0" borderId="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83" fillId="0" borderId="0"/>
    <xf numFmtId="0" fontId="85" fillId="0" borderId="0">
      <alignment vertical="center"/>
    </xf>
    <xf numFmtId="0" fontId="85" fillId="0" borderId="0">
      <alignment vertical="center"/>
    </xf>
    <xf numFmtId="0" fontId="85" fillId="0" borderId="0">
      <alignment vertical="center"/>
    </xf>
    <xf numFmtId="41" fontId="88" fillId="0" borderId="0" applyFill="0" applyBorder="0" applyAlignment="0" applyProtection="0"/>
    <xf numFmtId="0" fontId="2" fillId="0" borderId="0">
      <alignment vertical="center"/>
    </xf>
    <xf numFmtId="183" fontId="2" fillId="0" borderId="0">
      <alignment vertical="center"/>
    </xf>
  </cellStyleXfs>
  <cellXfs count="856">
    <xf numFmtId="0" fontId="0" fillId="0" borderId="0" xfId="0">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8" fillId="0" borderId="0" xfId="1" applyFont="1" applyAlignment="1">
      <alignment vertical="center"/>
    </xf>
    <xf numFmtId="0" fontId="2" fillId="0" borderId="0" xfId="1" applyFont="1">
      <alignment vertical="center"/>
    </xf>
    <xf numFmtId="0" fontId="12" fillId="0" borderId="0" xfId="1" applyFont="1">
      <alignment vertical="center"/>
    </xf>
    <xf numFmtId="0" fontId="4" fillId="0" borderId="0" xfId="1" applyFont="1" applyAlignment="1">
      <alignment horizontal="left" vertical="center"/>
    </xf>
    <xf numFmtId="0" fontId="10" fillId="0" borderId="0" xfId="1" applyFont="1">
      <alignment vertical="center"/>
    </xf>
    <xf numFmtId="0" fontId="10" fillId="0" borderId="0" xfId="1" applyFont="1" applyAlignment="1">
      <alignment horizontal="left" vertical="center"/>
    </xf>
    <xf numFmtId="0" fontId="13" fillId="0" borderId="0" xfId="1" applyFont="1">
      <alignment vertical="center"/>
    </xf>
    <xf numFmtId="0" fontId="10" fillId="0" borderId="0" xfId="1" applyFont="1" applyFill="1" applyAlignment="1">
      <alignment horizontal="left" vertical="center"/>
    </xf>
    <xf numFmtId="0" fontId="10" fillId="0" borderId="0" xfId="1" applyFont="1" applyAlignment="1">
      <alignment vertical="center"/>
    </xf>
    <xf numFmtId="0" fontId="10" fillId="0" borderId="0" xfId="1" applyFont="1" applyFill="1" applyAlignment="1">
      <alignment horizontal="center" vertical="center"/>
    </xf>
    <xf numFmtId="0" fontId="10" fillId="0" borderId="0" xfId="1" applyFont="1" applyFill="1">
      <alignment vertical="center"/>
    </xf>
    <xf numFmtId="0" fontId="14" fillId="0" borderId="0" xfId="1" applyFont="1">
      <alignment vertical="center"/>
    </xf>
    <xf numFmtId="0" fontId="15" fillId="0" borderId="0" xfId="1" applyFont="1">
      <alignment vertical="center"/>
    </xf>
    <xf numFmtId="0" fontId="16" fillId="0" borderId="0" xfId="1" applyFont="1">
      <alignment vertical="center"/>
    </xf>
    <xf numFmtId="0" fontId="17" fillId="0" borderId="0" xfId="1" applyFont="1">
      <alignment vertical="center"/>
    </xf>
    <xf numFmtId="0" fontId="18" fillId="0" borderId="0" xfId="1" applyFont="1">
      <alignment vertical="center"/>
    </xf>
    <xf numFmtId="0" fontId="4" fillId="0" borderId="0" xfId="1" applyFont="1" applyAlignment="1">
      <alignment vertical="center"/>
    </xf>
    <xf numFmtId="0" fontId="17" fillId="0" borderId="0" xfId="1" applyFont="1" applyAlignment="1">
      <alignment vertical="center"/>
    </xf>
    <xf numFmtId="0" fontId="16" fillId="0" borderId="0" xfId="1" applyFont="1" applyAlignment="1">
      <alignment vertical="center"/>
    </xf>
    <xf numFmtId="0" fontId="17" fillId="0" borderId="0" xfId="1" applyFont="1" applyAlignment="1">
      <alignment horizontal="right" vertical="center"/>
    </xf>
    <xf numFmtId="0" fontId="17" fillId="0" borderId="0" xfId="1" applyFont="1" applyAlignment="1">
      <alignment horizontal="center" vertical="center"/>
    </xf>
    <xf numFmtId="0" fontId="4" fillId="0" borderId="0" xfId="1" applyFont="1" applyAlignment="1">
      <alignment horizontal="center" vertical="center"/>
    </xf>
    <xf numFmtId="0" fontId="20" fillId="0" borderId="0" xfId="1" applyFont="1">
      <alignment vertical="center"/>
    </xf>
    <xf numFmtId="0" fontId="22" fillId="0" borderId="0" xfId="1" applyFont="1">
      <alignment vertical="center"/>
    </xf>
    <xf numFmtId="0" fontId="21" fillId="0" borderId="0" xfId="1" applyFont="1" applyFill="1" applyAlignment="1">
      <alignment vertical="center"/>
    </xf>
    <xf numFmtId="0" fontId="18" fillId="0" borderId="0" xfId="1" applyFont="1" applyFill="1">
      <alignment vertical="center"/>
    </xf>
    <xf numFmtId="0" fontId="13" fillId="0" borderId="0" xfId="3" applyFont="1">
      <alignment vertical="center"/>
    </xf>
    <xf numFmtId="0" fontId="10" fillId="0" borderId="0" xfId="3" applyFont="1" applyAlignment="1">
      <alignment vertical="top" wrapText="1"/>
    </xf>
    <xf numFmtId="0" fontId="25" fillId="0" borderId="0" xfId="3" applyFont="1">
      <alignment vertical="center"/>
    </xf>
    <xf numFmtId="0" fontId="10" fillId="0" borderId="0" xfId="3" applyFont="1">
      <alignment vertical="center"/>
    </xf>
    <xf numFmtId="0" fontId="10" fillId="0" borderId="0" xfId="3" applyFont="1" applyAlignment="1">
      <alignment vertical="center"/>
    </xf>
    <xf numFmtId="0" fontId="7" fillId="0" borderId="0" xfId="3" applyFont="1">
      <alignment vertical="center"/>
    </xf>
    <xf numFmtId="0" fontId="27" fillId="0" borderId="0" xfId="1" applyFont="1">
      <alignment vertical="center"/>
    </xf>
    <xf numFmtId="0" fontId="28" fillId="0" borderId="0" xfId="1" applyFont="1" applyAlignment="1">
      <alignment vertical="center"/>
    </xf>
    <xf numFmtId="0" fontId="13" fillId="0" borderId="0" xfId="3" applyFont="1" applyAlignment="1">
      <alignment horizontal="center" vertical="center"/>
    </xf>
    <xf numFmtId="0" fontId="25" fillId="0" borderId="0" xfId="3" applyFont="1" applyAlignment="1">
      <alignment horizontal="center" vertical="center"/>
    </xf>
    <xf numFmtId="0" fontId="13" fillId="0" borderId="0" xfId="3" applyFont="1" applyAlignment="1">
      <alignment horizontal="left" vertical="center"/>
    </xf>
    <xf numFmtId="0" fontId="25" fillId="0" borderId="0" xfId="3" applyFont="1" applyAlignment="1">
      <alignment vertical="center"/>
    </xf>
    <xf numFmtId="0" fontId="13" fillId="0" borderId="0" xfId="3" applyFont="1" applyAlignment="1">
      <alignment vertical="center"/>
    </xf>
    <xf numFmtId="0" fontId="4" fillId="0" borderId="0" xfId="3" applyFont="1" applyAlignment="1">
      <alignment horizontal="left" vertical="center"/>
    </xf>
    <xf numFmtId="0" fontId="28" fillId="0" borderId="0" xfId="3" applyFont="1" applyAlignment="1">
      <alignment horizontal="center" vertical="center"/>
    </xf>
    <xf numFmtId="0" fontId="10" fillId="0" borderId="0" xfId="3" applyFont="1" applyAlignment="1">
      <alignment horizontal="left" vertical="center"/>
    </xf>
    <xf numFmtId="0" fontId="10" fillId="0" borderId="0" xfId="3" applyFont="1" applyAlignment="1">
      <alignment horizontal="center" vertical="center"/>
    </xf>
    <xf numFmtId="0" fontId="18" fillId="0" borderId="0" xfId="3" applyFont="1">
      <alignment vertical="center"/>
    </xf>
    <xf numFmtId="0" fontId="18" fillId="0" borderId="0" xfId="3" applyFont="1" applyAlignment="1">
      <alignment horizontal="left" vertical="center"/>
    </xf>
    <xf numFmtId="0" fontId="18" fillId="0" borderId="0" xfId="3" applyFont="1" applyAlignment="1">
      <alignment horizontal="center" vertical="center"/>
    </xf>
    <xf numFmtId="0" fontId="29" fillId="0" borderId="0" xfId="3" applyFont="1" applyAlignment="1">
      <alignment horizontal="center" vertical="center"/>
    </xf>
    <xf numFmtId="0" fontId="18" fillId="0" borderId="0" xfId="3" applyFont="1" applyAlignment="1">
      <alignment vertical="center"/>
    </xf>
    <xf numFmtId="0" fontId="30" fillId="0" borderId="0" xfId="3" applyFont="1">
      <alignment vertical="center"/>
    </xf>
    <xf numFmtId="0" fontId="31" fillId="0" borderId="0" xfId="3" applyFont="1" applyAlignment="1">
      <alignment horizontal="left" vertical="center"/>
    </xf>
    <xf numFmtId="0" fontId="2" fillId="0" borderId="0" xfId="6">
      <alignment vertical="center"/>
    </xf>
    <xf numFmtId="176" fontId="32" fillId="0" borderId="1" xfId="6" applyNumberFormat="1" applyFont="1" applyBorder="1">
      <alignment vertical="center"/>
    </xf>
    <xf numFmtId="0" fontId="33" fillId="0" borderId="1" xfId="6" applyFont="1" applyBorder="1">
      <alignment vertical="center"/>
    </xf>
    <xf numFmtId="0" fontId="32" fillId="0" borderId="1" xfId="6" applyFont="1" applyBorder="1">
      <alignment vertical="center"/>
    </xf>
    <xf numFmtId="0" fontId="32" fillId="0" borderId="1" xfId="6" applyFont="1" applyBorder="1" applyAlignment="1">
      <alignment horizontal="center" vertical="center"/>
    </xf>
    <xf numFmtId="0" fontId="2" fillId="0" borderId="0" xfId="6" applyBorder="1">
      <alignment vertical="center"/>
    </xf>
    <xf numFmtId="0" fontId="7" fillId="0" borderId="0" xfId="6" applyFont="1">
      <alignment vertical="center"/>
    </xf>
    <xf numFmtId="0" fontId="34" fillId="0" borderId="1" xfId="6" applyFont="1" applyBorder="1">
      <alignment vertical="center"/>
    </xf>
    <xf numFmtId="0" fontId="35" fillId="0" borderId="0" xfId="6" applyFont="1" applyBorder="1">
      <alignment vertical="center"/>
    </xf>
    <xf numFmtId="176" fontId="32" fillId="0" borderId="0" xfId="6" applyNumberFormat="1" applyFont="1" applyBorder="1">
      <alignment vertical="center"/>
    </xf>
    <xf numFmtId="176" fontId="32" fillId="0" borderId="0" xfId="7" applyNumberFormat="1" applyFont="1">
      <alignment vertical="center"/>
    </xf>
    <xf numFmtId="176" fontId="37" fillId="0" borderId="0" xfId="6" applyNumberFormat="1" applyFont="1" applyBorder="1" applyAlignment="1">
      <alignment horizontal="center"/>
    </xf>
    <xf numFmtId="176" fontId="37" fillId="0" borderId="13" xfId="6" applyNumberFormat="1" applyFont="1" applyBorder="1" applyAlignment="1">
      <alignment horizontal="center"/>
    </xf>
    <xf numFmtId="0" fontId="34" fillId="0" borderId="13" xfId="6" applyFont="1" applyBorder="1" applyAlignment="1">
      <alignment horizontal="center"/>
    </xf>
    <xf numFmtId="0" fontId="32" fillId="0" borderId="0" xfId="6" applyFont="1" applyBorder="1">
      <alignment vertical="center"/>
    </xf>
    <xf numFmtId="0" fontId="37" fillId="0" borderId="0" xfId="6" applyFont="1" applyBorder="1">
      <alignment vertical="center"/>
    </xf>
    <xf numFmtId="176" fontId="32" fillId="0" borderId="0" xfId="7" applyNumberFormat="1" applyFont="1" applyBorder="1">
      <alignment vertical="center"/>
    </xf>
    <xf numFmtId="0" fontId="42" fillId="0" borderId="0" xfId="6" applyFont="1" applyBorder="1">
      <alignment vertical="center"/>
    </xf>
    <xf numFmtId="0" fontId="32" fillId="0" borderId="0" xfId="7" applyFont="1" applyBorder="1">
      <alignment vertical="center"/>
    </xf>
    <xf numFmtId="0" fontId="36" fillId="0" borderId="0" xfId="7" applyFont="1" applyBorder="1" applyAlignment="1">
      <alignment horizontal="right" vertical="center"/>
    </xf>
    <xf numFmtId="0" fontId="36" fillId="0" borderId="14" xfId="7" applyFont="1" applyBorder="1" applyAlignment="1">
      <alignment horizontal="left" vertical="center"/>
    </xf>
    <xf numFmtId="0" fontId="34" fillId="0" borderId="0" xfId="7" applyFont="1" applyBorder="1">
      <alignment vertical="center"/>
    </xf>
    <xf numFmtId="0" fontId="34" fillId="0" borderId="0" xfId="7" applyFont="1" applyBorder="1" applyAlignment="1">
      <alignment vertical="center"/>
    </xf>
    <xf numFmtId="38" fontId="32" fillId="0" borderId="0" xfId="8" applyFont="1" applyBorder="1">
      <alignment vertical="center"/>
    </xf>
    <xf numFmtId="178" fontId="43" fillId="0" borderId="0" xfId="8" applyNumberFormat="1" applyFont="1" applyBorder="1">
      <alignment vertical="center"/>
    </xf>
    <xf numFmtId="0" fontId="37" fillId="0" borderId="21" xfId="7" applyFont="1" applyBorder="1" applyAlignment="1">
      <alignment horizontal="right" vertical="center"/>
    </xf>
    <xf numFmtId="178" fontId="43" fillId="0" borderId="0" xfId="7" applyNumberFormat="1" applyFont="1" applyBorder="1">
      <alignment vertical="center"/>
    </xf>
    <xf numFmtId="0" fontId="37" fillId="0" borderId="14" xfId="7" applyFont="1" applyBorder="1" applyAlignment="1">
      <alignment horizontal="right" vertical="center" wrapText="1"/>
    </xf>
    <xf numFmtId="0" fontId="37" fillId="0" borderId="0" xfId="7" applyFont="1" applyBorder="1" applyAlignment="1">
      <alignment horizontal="right" vertical="center" wrapText="1"/>
    </xf>
    <xf numFmtId="178" fontId="43" fillId="0" borderId="0" xfId="8" applyNumberFormat="1" applyFont="1" applyBorder="1" applyAlignment="1"/>
    <xf numFmtId="178" fontId="35" fillId="0" borderId="0" xfId="8" applyNumberFormat="1" applyFont="1" applyBorder="1" applyAlignment="1"/>
    <xf numFmtId="0" fontId="37" fillId="0" borderId="0" xfId="7" applyFont="1" applyBorder="1" applyAlignment="1">
      <alignment vertical="center" wrapText="1"/>
    </xf>
    <xf numFmtId="178" fontId="2" fillId="0" borderId="0" xfId="6" applyNumberFormat="1">
      <alignment vertical="center"/>
    </xf>
    <xf numFmtId="0" fontId="37" fillId="0" borderId="0" xfId="7" applyFont="1" applyBorder="1" applyAlignment="1">
      <alignment horizontal="left" vertical="center" wrapText="1"/>
    </xf>
    <xf numFmtId="0" fontId="7" fillId="0" borderId="14" xfId="7" applyFont="1" applyBorder="1" applyAlignment="1">
      <alignment horizontal="center" vertical="top" wrapText="1"/>
    </xf>
    <xf numFmtId="0" fontId="37" fillId="0" borderId="0" xfId="7" applyFont="1" applyBorder="1">
      <alignment vertical="center"/>
    </xf>
    <xf numFmtId="0" fontId="7" fillId="0" borderId="32" xfId="6" applyFont="1" applyBorder="1">
      <alignment vertical="center"/>
    </xf>
    <xf numFmtId="178" fontId="32" fillId="0" borderId="0" xfId="7" applyNumberFormat="1" applyFont="1" applyBorder="1">
      <alignment vertical="center"/>
    </xf>
    <xf numFmtId="0" fontId="37" fillId="0" borderId="35" xfId="7" applyFont="1" applyBorder="1">
      <alignment vertical="center"/>
    </xf>
    <xf numFmtId="0" fontId="37" fillId="0" borderId="38" xfId="7" applyFont="1" applyBorder="1">
      <alignment vertical="center"/>
    </xf>
    <xf numFmtId="0" fontId="32" fillId="0" borderId="0" xfId="7" applyFont="1" applyBorder="1" applyAlignment="1">
      <alignment horizontal="center" vertical="center"/>
    </xf>
    <xf numFmtId="0" fontId="37" fillId="0" borderId="2" xfId="7" applyFont="1" applyBorder="1" applyAlignment="1">
      <alignment horizontal="center" vertical="center"/>
    </xf>
    <xf numFmtId="0" fontId="37" fillId="0" borderId="22" xfId="7" applyFont="1" applyBorder="1" applyAlignment="1">
      <alignment horizontal="center" vertical="center"/>
    </xf>
    <xf numFmtId="0" fontId="37" fillId="0" borderId="20" xfId="7" applyFont="1" applyBorder="1" applyAlignment="1">
      <alignment horizontal="center" vertical="center"/>
    </xf>
    <xf numFmtId="0" fontId="37" fillId="0" borderId="39" xfId="7" applyFont="1" applyBorder="1" applyAlignment="1">
      <alignment horizontal="center" vertical="center"/>
    </xf>
    <xf numFmtId="0" fontId="32" fillId="0" borderId="0" xfId="7" applyFont="1" applyAlignment="1">
      <alignment horizontal="right" vertical="center"/>
    </xf>
    <xf numFmtId="0" fontId="37" fillId="0" borderId="0" xfId="7" applyFont="1" applyAlignment="1">
      <alignment horizontal="right" vertical="center"/>
    </xf>
    <xf numFmtId="0" fontId="37" fillId="0" borderId="0" xfId="7" applyFont="1" applyBorder="1" applyAlignment="1">
      <alignment horizontal="right" vertical="center"/>
    </xf>
    <xf numFmtId="0" fontId="44" fillId="0" borderId="0" xfId="9" applyFont="1" applyAlignment="1">
      <alignment horizontal="left" vertical="center"/>
    </xf>
    <xf numFmtId="0" fontId="37" fillId="0" borderId="36" xfId="7" applyFont="1" applyBorder="1" applyAlignment="1">
      <alignment horizontal="center" vertical="center"/>
    </xf>
    <xf numFmtId="177" fontId="7" fillId="0" borderId="37" xfId="8" applyNumberFormat="1" applyFont="1" applyBorder="1" applyAlignment="1">
      <alignment horizontal="right" vertical="center"/>
    </xf>
    <xf numFmtId="178" fontId="37" fillId="0" borderId="34" xfId="7" applyNumberFormat="1" applyFont="1" applyBorder="1">
      <alignment vertical="center"/>
    </xf>
    <xf numFmtId="0" fontId="7" fillId="0" borderId="33" xfId="6" applyFont="1" applyBorder="1" applyAlignment="1">
      <alignment horizontal="center" vertical="center"/>
    </xf>
    <xf numFmtId="177" fontId="7" fillId="0" borderId="28" xfId="6" applyNumberFormat="1" applyFont="1" applyBorder="1" applyAlignment="1">
      <alignment horizontal="right" vertical="center"/>
    </xf>
    <xf numFmtId="0" fontId="37" fillId="0" borderId="30" xfId="7" applyFont="1" applyBorder="1">
      <alignment vertical="center"/>
    </xf>
    <xf numFmtId="177" fontId="7" fillId="0" borderId="5" xfId="8" applyNumberFormat="1" applyFont="1" applyBorder="1" applyAlignment="1">
      <alignment horizontal="right"/>
    </xf>
    <xf numFmtId="0" fontId="37" fillId="0" borderId="25" xfId="7" applyFont="1" applyBorder="1" applyAlignment="1">
      <alignment horizontal="center" vertical="center"/>
    </xf>
    <xf numFmtId="0" fontId="37" fillId="0" borderId="24" xfId="7" applyFont="1" applyBorder="1" applyAlignment="1">
      <alignment vertical="center"/>
    </xf>
    <xf numFmtId="0" fontId="7" fillId="0" borderId="25" xfId="6" applyFont="1" applyBorder="1">
      <alignment vertical="center"/>
    </xf>
    <xf numFmtId="0" fontId="7" fillId="0" borderId="0" xfId="6" applyFont="1" applyBorder="1">
      <alignment vertical="center"/>
    </xf>
    <xf numFmtId="0" fontId="7" fillId="0" borderId="0" xfId="6" applyFont="1" applyBorder="1" applyAlignment="1">
      <alignment horizontal="right" vertical="center"/>
    </xf>
    <xf numFmtId="0" fontId="37" fillId="0" borderId="25" xfId="7" applyFont="1" applyBorder="1" applyAlignment="1">
      <alignment vertical="center"/>
    </xf>
    <xf numFmtId="0" fontId="15" fillId="0" borderId="0" xfId="7" applyFont="1" applyBorder="1" applyAlignment="1">
      <alignment horizontal="center" vertical="top" wrapText="1"/>
    </xf>
    <xf numFmtId="178" fontId="15" fillId="0" borderId="0" xfId="8" applyNumberFormat="1" applyFont="1" applyBorder="1" applyAlignment="1">
      <alignment horizontal="right" vertical="center"/>
    </xf>
    <xf numFmtId="177" fontId="7" fillId="0" borderId="26" xfId="8" applyNumberFormat="1" applyFont="1" applyBorder="1" applyAlignment="1">
      <alignment horizontal="right"/>
    </xf>
    <xf numFmtId="0" fontId="37" fillId="0" borderId="25" xfId="7" applyFont="1" applyBorder="1">
      <alignment vertical="center"/>
    </xf>
    <xf numFmtId="177" fontId="15" fillId="0" borderId="26" xfId="8" applyNumberFormat="1" applyFont="1" applyBorder="1" applyAlignment="1">
      <alignment horizontal="right"/>
    </xf>
    <xf numFmtId="0" fontId="37" fillId="0" borderId="0" xfId="7" applyFont="1" applyBorder="1" applyAlignment="1">
      <alignment vertical="top" wrapText="1"/>
    </xf>
    <xf numFmtId="178" fontId="37" fillId="0" borderId="0" xfId="7" applyNumberFormat="1" applyFont="1" applyBorder="1" applyAlignment="1">
      <alignment horizontal="right" vertical="center"/>
    </xf>
    <xf numFmtId="177" fontId="7" fillId="0" borderId="5" xfId="8" applyNumberFormat="1" applyFont="1" applyBorder="1" applyAlignment="1">
      <alignment horizontal="right" vertical="center"/>
    </xf>
    <xf numFmtId="177" fontId="7" fillId="0" borderId="26" xfId="8" applyNumberFormat="1" applyFont="1" applyBorder="1" applyAlignment="1">
      <alignment horizontal="right" vertical="center"/>
    </xf>
    <xf numFmtId="177" fontId="7" fillId="0" borderId="5" xfId="6" applyNumberFormat="1" applyFont="1" applyBorder="1">
      <alignment vertical="center"/>
    </xf>
    <xf numFmtId="177" fontId="7" fillId="0" borderId="26" xfId="6" applyNumberFormat="1" applyFont="1" applyBorder="1">
      <alignment vertical="center"/>
    </xf>
    <xf numFmtId="0" fontId="37" fillId="0" borderId="24" xfId="7" applyFont="1" applyBorder="1">
      <alignment vertical="center"/>
    </xf>
    <xf numFmtId="0" fontId="7" fillId="0" borderId="14" xfId="6" applyFont="1" applyBorder="1">
      <alignment vertical="center"/>
    </xf>
    <xf numFmtId="177" fontId="7" fillId="0" borderId="23" xfId="6" applyNumberFormat="1" applyFont="1" applyBorder="1">
      <alignment vertical="center"/>
    </xf>
    <xf numFmtId="0" fontId="37" fillId="0" borderId="22" xfId="7" applyFont="1" applyBorder="1">
      <alignment vertical="center"/>
    </xf>
    <xf numFmtId="177" fontId="7" fillId="0" borderId="20" xfId="8" applyNumberFormat="1" applyFont="1" applyBorder="1" applyAlignment="1">
      <alignment horizontal="right" vertical="center"/>
    </xf>
    <xf numFmtId="0" fontId="37" fillId="0" borderId="19" xfId="7" applyFont="1" applyBorder="1">
      <alignment vertical="center"/>
    </xf>
    <xf numFmtId="177" fontId="7" fillId="0" borderId="16" xfId="7" applyNumberFormat="1" applyFont="1" applyBorder="1" applyAlignment="1">
      <alignment horizontal="right" vertical="center"/>
    </xf>
    <xf numFmtId="0" fontId="37" fillId="0" borderId="15" xfId="7" applyFont="1" applyBorder="1">
      <alignment vertical="center"/>
    </xf>
    <xf numFmtId="0" fontId="37" fillId="0" borderId="15" xfId="7" applyFont="1" applyBorder="1" applyAlignment="1">
      <alignment horizontal="right" vertical="center"/>
    </xf>
    <xf numFmtId="38" fontId="37" fillId="0" borderId="15" xfId="8" applyFont="1" applyBorder="1">
      <alignment vertical="center"/>
    </xf>
    <xf numFmtId="0" fontId="15" fillId="0" borderId="0" xfId="7" applyFont="1" applyBorder="1">
      <alignment vertical="center"/>
    </xf>
    <xf numFmtId="177" fontId="36" fillId="0" borderId="14" xfId="7" applyNumberFormat="1" applyFont="1" applyBorder="1">
      <alignment vertical="center"/>
    </xf>
    <xf numFmtId="176" fontId="34" fillId="0" borderId="0" xfId="7" applyNumberFormat="1" applyFont="1" applyBorder="1">
      <alignment vertical="center"/>
    </xf>
    <xf numFmtId="0" fontId="36" fillId="0" borderId="0" xfId="6" applyFont="1" applyBorder="1">
      <alignment vertical="center"/>
    </xf>
    <xf numFmtId="177" fontId="36" fillId="0" borderId="0" xfId="7" applyNumberFormat="1" applyFont="1" applyBorder="1">
      <alignment vertical="center"/>
    </xf>
    <xf numFmtId="176" fontId="37" fillId="0" borderId="0" xfId="7" applyNumberFormat="1" applyFont="1" applyBorder="1">
      <alignment vertical="center"/>
    </xf>
    <xf numFmtId="0" fontId="37" fillId="0" borderId="13" xfId="6" applyFont="1" applyBorder="1">
      <alignment vertical="center"/>
    </xf>
    <xf numFmtId="0" fontId="34" fillId="0" borderId="13" xfId="6" applyFont="1" applyBorder="1" applyAlignment="1">
      <alignment horizontal="left" indent="1"/>
    </xf>
    <xf numFmtId="0" fontId="37" fillId="0" borderId="8" xfId="6" applyFont="1" applyBorder="1">
      <alignment vertical="center"/>
    </xf>
    <xf numFmtId="0" fontId="37" fillId="0" borderId="8" xfId="6" applyFont="1" applyBorder="1" applyAlignment="1">
      <alignment horizontal="center" vertical="center"/>
    </xf>
    <xf numFmtId="177" fontId="37" fillId="0" borderId="8" xfId="6" applyNumberFormat="1" applyFont="1" applyBorder="1">
      <alignment vertical="center"/>
    </xf>
    <xf numFmtId="0" fontId="34" fillId="0" borderId="8" xfId="6" applyFont="1" applyBorder="1">
      <alignment vertical="center"/>
    </xf>
    <xf numFmtId="0" fontId="37" fillId="0" borderId="1" xfId="6" applyFont="1" applyBorder="1">
      <alignment vertical="center"/>
    </xf>
    <xf numFmtId="0" fontId="34" fillId="0" borderId="1" xfId="6" applyFont="1" applyBorder="1" applyAlignment="1">
      <alignment horizontal="center"/>
    </xf>
    <xf numFmtId="177" fontId="37" fillId="0" borderId="1" xfId="6" applyNumberFormat="1" applyFont="1" applyBorder="1">
      <alignment vertical="center"/>
    </xf>
    <xf numFmtId="0" fontId="46" fillId="0" borderId="1" xfId="6" applyFont="1" applyBorder="1" applyAlignment="1">
      <alignment vertical="top"/>
    </xf>
    <xf numFmtId="177" fontId="7" fillId="0" borderId="1" xfId="6" applyNumberFormat="1" applyFont="1" applyBorder="1">
      <alignment vertical="center"/>
    </xf>
    <xf numFmtId="0" fontId="37" fillId="0" borderId="1" xfId="7" applyFont="1" applyBorder="1">
      <alignment vertical="center"/>
    </xf>
    <xf numFmtId="0" fontId="37" fillId="0" borderId="1" xfId="7" applyFont="1" applyBorder="1" applyAlignment="1">
      <alignment horizontal="center" vertical="center"/>
    </xf>
    <xf numFmtId="177" fontId="37" fillId="0" borderId="1" xfId="7" applyNumberFormat="1" applyFont="1" applyBorder="1">
      <alignment vertical="center"/>
    </xf>
    <xf numFmtId="0" fontId="7" fillId="0" borderId="1" xfId="6" applyFont="1" applyBorder="1">
      <alignment vertical="center"/>
    </xf>
    <xf numFmtId="0" fontId="7" fillId="0" borderId="1" xfId="6" applyFont="1" applyBorder="1" applyAlignment="1">
      <alignment horizontal="center" vertical="center"/>
    </xf>
    <xf numFmtId="0" fontId="36" fillId="0" borderId="1" xfId="6" applyFont="1" applyBorder="1">
      <alignment vertical="center"/>
    </xf>
    <xf numFmtId="0" fontId="2" fillId="0" borderId="0" xfId="3">
      <alignment vertical="center"/>
    </xf>
    <xf numFmtId="0" fontId="2" fillId="0" borderId="0" xfId="3" applyAlignment="1">
      <alignment vertical="center"/>
    </xf>
    <xf numFmtId="0" fontId="2" fillId="0" borderId="0" xfId="3" applyAlignment="1">
      <alignment horizontal="center" vertical="center"/>
    </xf>
    <xf numFmtId="0" fontId="4" fillId="0" borderId="0" xfId="3" applyFont="1" applyAlignment="1">
      <alignment vertical="center"/>
    </xf>
    <xf numFmtId="0" fontId="4" fillId="0" borderId="0" xfId="3" applyFont="1" applyFill="1" applyBorder="1" applyAlignment="1">
      <alignment vertical="center"/>
    </xf>
    <xf numFmtId="0" fontId="4" fillId="0" borderId="0" xfId="3" applyFont="1">
      <alignment vertical="center"/>
    </xf>
    <xf numFmtId="0" fontId="11" fillId="0" borderId="0" xfId="3" applyFont="1">
      <alignment vertical="center"/>
    </xf>
    <xf numFmtId="0" fontId="47" fillId="0" borderId="0" xfId="3" applyFont="1">
      <alignment vertical="center"/>
    </xf>
    <xf numFmtId="0" fontId="24" fillId="0" borderId="0" xfId="3" applyFont="1">
      <alignment vertical="center"/>
    </xf>
    <xf numFmtId="56" fontId="10" fillId="0" borderId="0" xfId="3" applyNumberFormat="1" applyFont="1">
      <alignment vertical="center"/>
    </xf>
    <xf numFmtId="0" fontId="48" fillId="0" borderId="0" xfId="3" applyFont="1" applyAlignment="1">
      <alignment horizontal="center" vertical="center"/>
    </xf>
    <xf numFmtId="0" fontId="10" fillId="0" borderId="0" xfId="3" applyFont="1" applyAlignment="1">
      <alignment vertical="center" wrapText="1"/>
    </xf>
    <xf numFmtId="0" fontId="10" fillId="0" borderId="0" xfId="3" applyFont="1" applyAlignment="1">
      <alignment horizontal="left" vertical="center" wrapText="1"/>
    </xf>
    <xf numFmtId="0" fontId="4" fillId="0" borderId="0" xfId="3" applyFont="1" applyAlignment="1">
      <alignment horizontal="right" vertical="center"/>
    </xf>
    <xf numFmtId="0" fontId="10" fillId="0" borderId="0" xfId="3" applyFont="1" applyAlignment="1">
      <alignment horizontal="right" vertical="center"/>
    </xf>
    <xf numFmtId="56" fontId="11" fillId="0" borderId="0" xfId="3" applyNumberFormat="1" applyFont="1">
      <alignment vertical="center"/>
    </xf>
    <xf numFmtId="0" fontId="4" fillId="0" borderId="0" xfId="3" applyFont="1" applyAlignment="1">
      <alignment horizontal="center" vertical="center"/>
    </xf>
    <xf numFmtId="0" fontId="13" fillId="0" borderId="0" xfId="1" applyFont="1" applyAlignment="1">
      <alignment vertical="center"/>
    </xf>
    <xf numFmtId="0" fontId="7" fillId="0" borderId="0" xfId="1" applyFont="1" applyAlignment="1">
      <alignment vertical="center"/>
    </xf>
    <xf numFmtId="0" fontId="18" fillId="0" borderId="0" xfId="1" applyFont="1" applyAlignment="1">
      <alignment horizontal="center" vertical="center" wrapText="1"/>
    </xf>
    <xf numFmtId="0" fontId="13" fillId="0" borderId="0" xfId="10" applyFont="1" applyAlignment="1">
      <alignment vertical="center"/>
    </xf>
    <xf numFmtId="0" fontId="7" fillId="0" borderId="0" xfId="10" applyFont="1" applyAlignment="1">
      <alignment vertical="center"/>
    </xf>
    <xf numFmtId="0" fontId="25" fillId="0" borderId="0" xfId="1" applyFont="1">
      <alignment vertical="center"/>
    </xf>
    <xf numFmtId="0" fontId="25" fillId="0" borderId="0" xfId="10" applyFont="1" applyAlignment="1">
      <alignment vertical="center"/>
    </xf>
    <xf numFmtId="0" fontId="10" fillId="0" borderId="0" xfId="10" applyFont="1" applyAlignment="1">
      <alignment vertical="center"/>
    </xf>
    <xf numFmtId="0" fontId="0" fillId="0" borderId="0" xfId="11" applyFont="1"/>
    <xf numFmtId="0" fontId="37" fillId="0" borderId="0" xfId="11" applyFont="1"/>
    <xf numFmtId="0" fontId="18" fillId="0" borderId="0" xfId="11" applyFont="1" applyAlignment="1">
      <alignment vertical="top" wrapText="1"/>
    </xf>
    <xf numFmtId="0" fontId="29" fillId="0" borderId="0" xfId="11" applyFont="1"/>
    <xf numFmtId="0" fontId="18" fillId="0" borderId="0" xfId="11" applyFont="1"/>
    <xf numFmtId="0" fontId="24" fillId="0" borderId="0" xfId="11" applyFont="1"/>
    <xf numFmtId="0" fontId="4" fillId="0" borderId="0" xfId="11" applyFont="1"/>
    <xf numFmtId="0" fontId="18" fillId="0" borderId="0" xfId="11" applyFont="1" applyAlignment="1">
      <alignment horizontal="left" vertical="top" wrapText="1"/>
    </xf>
    <xf numFmtId="0" fontId="18" fillId="0" borderId="0" xfId="11" applyFont="1" applyAlignment="1">
      <alignment wrapText="1"/>
    </xf>
    <xf numFmtId="0" fontId="29" fillId="0" borderId="0" xfId="11" applyFont="1" applyAlignment="1">
      <alignment vertical="top" wrapText="1"/>
    </xf>
    <xf numFmtId="0" fontId="29" fillId="0" borderId="0" xfId="11" applyFont="1" applyAlignment="1">
      <alignment vertical="top"/>
    </xf>
    <xf numFmtId="0" fontId="11" fillId="0" borderId="0" xfId="11" applyFont="1"/>
    <xf numFmtId="0" fontId="22" fillId="0" borderId="0" xfId="11" applyFont="1" applyAlignment="1">
      <alignment horizontal="right"/>
    </xf>
    <xf numFmtId="0" fontId="50" fillId="0" borderId="0" xfId="11" applyFont="1"/>
    <xf numFmtId="0" fontId="9" fillId="0" borderId="0" xfId="11" applyFont="1" applyAlignment="1"/>
    <xf numFmtId="0" fontId="9" fillId="0" borderId="0" xfId="11" applyFont="1"/>
    <xf numFmtId="38" fontId="22" fillId="0" borderId="0" xfId="1" applyNumberFormat="1" applyFont="1">
      <alignment vertical="center"/>
    </xf>
    <xf numFmtId="38" fontId="22" fillId="0" borderId="10" xfId="12" applyFont="1" applyBorder="1">
      <alignment vertical="center"/>
    </xf>
    <xf numFmtId="0" fontId="22" fillId="0" borderId="11" xfId="1" applyFont="1" applyBorder="1">
      <alignment vertical="center"/>
    </xf>
    <xf numFmtId="38" fontId="22" fillId="0" borderId="11" xfId="12" applyFont="1" applyBorder="1">
      <alignment vertical="center"/>
    </xf>
    <xf numFmtId="0" fontId="20" fillId="0" borderId="12" xfId="1" applyFont="1" applyBorder="1">
      <alignment vertical="center"/>
    </xf>
    <xf numFmtId="0" fontId="20" fillId="0" borderId="44" xfId="1" applyFont="1" applyBorder="1">
      <alignment vertical="center"/>
    </xf>
    <xf numFmtId="38" fontId="22" fillId="0" borderId="45" xfId="12" applyFont="1" applyBorder="1">
      <alignment vertical="center"/>
    </xf>
    <xf numFmtId="0" fontId="22" fillId="0" borderId="45" xfId="1" applyFont="1" applyBorder="1">
      <alignment vertical="center"/>
    </xf>
    <xf numFmtId="0" fontId="20" fillId="0" borderId="45" xfId="1" applyFont="1" applyBorder="1">
      <alignment vertical="center"/>
    </xf>
    <xf numFmtId="38" fontId="22" fillId="0" borderId="0" xfId="12" applyFont="1">
      <alignment vertical="center"/>
    </xf>
    <xf numFmtId="38" fontId="22" fillId="0" borderId="46" xfId="12" applyFont="1" applyBorder="1">
      <alignment vertical="center"/>
    </xf>
    <xf numFmtId="0" fontId="22" fillId="0" borderId="45" xfId="1" applyFont="1" applyBorder="1" applyAlignment="1">
      <alignment horizontal="right" vertical="center"/>
    </xf>
    <xf numFmtId="0" fontId="22" fillId="0" borderId="47" xfId="1" applyFont="1" applyBorder="1" applyAlignment="1">
      <alignment horizontal="right" vertical="center"/>
    </xf>
    <xf numFmtId="38" fontId="20" fillId="0" borderId="0" xfId="12" applyFont="1">
      <alignment vertical="center"/>
    </xf>
    <xf numFmtId="0" fontId="20" fillId="0" borderId="0" xfId="1" applyFont="1" applyAlignment="1">
      <alignment horizontal="center" vertical="center"/>
    </xf>
    <xf numFmtId="0" fontId="20" fillId="0" borderId="1" xfId="1" applyFont="1" applyBorder="1" applyAlignment="1">
      <alignment horizontal="center" vertical="center"/>
    </xf>
    <xf numFmtId="38" fontId="22" fillId="0" borderId="1" xfId="12" applyFont="1" applyBorder="1">
      <alignment vertical="center"/>
    </xf>
    <xf numFmtId="0" fontId="20" fillId="0" borderId="1" xfId="1" applyFont="1" applyBorder="1">
      <alignment vertical="center"/>
    </xf>
    <xf numFmtId="179" fontId="22" fillId="0" borderId="1" xfId="1" applyNumberFormat="1" applyFont="1" applyBorder="1">
      <alignment vertical="center"/>
    </xf>
    <xf numFmtId="179" fontId="22" fillId="0" borderId="8" xfId="1" applyNumberFormat="1" applyFont="1" applyBorder="1">
      <alignment vertical="center"/>
    </xf>
    <xf numFmtId="38" fontId="22" fillId="0" borderId="8" xfId="12" applyFont="1" applyBorder="1">
      <alignment vertical="center"/>
    </xf>
    <xf numFmtId="0" fontId="20" fillId="0" borderId="8" xfId="1" applyFont="1" applyBorder="1" applyAlignment="1">
      <alignment horizontal="center" vertical="center"/>
    </xf>
    <xf numFmtId="0" fontId="20" fillId="0" borderId="13" xfId="1" applyFont="1" applyBorder="1" applyAlignment="1">
      <alignment horizontal="center" vertical="center"/>
    </xf>
    <xf numFmtId="179" fontId="22" fillId="0" borderId="1" xfId="12" applyNumberFormat="1" applyFont="1" applyBorder="1">
      <alignment vertical="center"/>
    </xf>
    <xf numFmtId="0" fontId="22" fillId="0" borderId="1" xfId="1" applyFont="1" applyBorder="1">
      <alignment vertical="center"/>
    </xf>
    <xf numFmtId="179" fontId="22" fillId="0" borderId="8" xfId="12" applyNumberFormat="1" applyFont="1" applyBorder="1">
      <alignment vertical="center"/>
    </xf>
    <xf numFmtId="0" fontId="22" fillId="0" borderId="8" xfId="1" applyFont="1" applyBorder="1">
      <alignment vertical="center"/>
    </xf>
    <xf numFmtId="0" fontId="20" fillId="0" borderId="8" xfId="1" applyFont="1" applyBorder="1">
      <alignment vertical="center"/>
    </xf>
    <xf numFmtId="0" fontId="20" fillId="0" borderId="13" xfId="1" applyFont="1" applyBorder="1">
      <alignment vertical="center"/>
    </xf>
    <xf numFmtId="0" fontId="51" fillId="0" borderId="0" xfId="13"/>
    <xf numFmtId="0" fontId="51" fillId="0" borderId="0" xfId="13" applyAlignment="1">
      <alignment horizontal="left" vertical="center"/>
    </xf>
    <xf numFmtId="6" fontId="51" fillId="0" borderId="0" xfId="13" applyNumberFormat="1"/>
    <xf numFmtId="0" fontId="52" fillId="0" borderId="0" xfId="1" applyFont="1">
      <alignment vertical="center"/>
    </xf>
    <xf numFmtId="0" fontId="51" fillId="0" borderId="0" xfId="13" applyAlignment="1">
      <alignment vertical="center"/>
    </xf>
    <xf numFmtId="0" fontId="51" fillId="0" borderId="0" xfId="13" applyAlignment="1">
      <alignment vertical="center" wrapText="1"/>
    </xf>
    <xf numFmtId="0" fontId="0" fillId="0" borderId="0" xfId="11" applyFont="1" applyAlignment="1">
      <alignment horizontal="left" vertical="center"/>
    </xf>
    <xf numFmtId="0" fontId="54" fillId="0" borderId="0" xfId="15" applyFont="1" applyAlignment="1"/>
    <xf numFmtId="180" fontId="54" fillId="0" borderId="0" xfId="15" applyNumberFormat="1" applyFont="1" applyAlignment="1"/>
    <xf numFmtId="3" fontId="55" fillId="0" borderId="52" xfId="15" applyNumberFormat="1" applyFont="1" applyBorder="1" applyAlignment="1">
      <alignment horizontal="center" vertical="center"/>
    </xf>
    <xf numFmtId="181" fontId="57" fillId="0" borderId="0" xfId="16" applyFont="1" applyFill="1" applyBorder="1" applyAlignment="1" applyProtection="1"/>
    <xf numFmtId="0" fontId="7" fillId="0" borderId="31" xfId="15" applyFont="1" applyBorder="1" applyAlignment="1">
      <alignment horizontal="center" vertical="center"/>
    </xf>
    <xf numFmtId="0" fontId="58" fillId="0" borderId="0" xfId="15" applyFont="1" applyFill="1" applyBorder="1" applyAlignment="1">
      <alignment horizontal="right"/>
    </xf>
    <xf numFmtId="0" fontId="59" fillId="0" borderId="0" xfId="15" applyFont="1" applyBorder="1" applyAlignment="1"/>
    <xf numFmtId="0" fontId="58" fillId="0" borderId="31" xfId="15" applyFont="1" applyBorder="1" applyAlignment="1">
      <alignment horizontal="center" vertical="center"/>
    </xf>
    <xf numFmtId="182" fontId="59" fillId="0" borderId="0" xfId="15" applyNumberFormat="1" applyFont="1" applyBorder="1" applyAlignment="1">
      <alignment horizontal="left"/>
    </xf>
    <xf numFmtId="0" fontId="60" fillId="0" borderId="0" xfId="15" applyFont="1" applyBorder="1" applyAlignment="1"/>
    <xf numFmtId="0" fontId="58" fillId="0" borderId="0" xfId="15" applyFont="1" applyBorder="1" applyAlignment="1">
      <alignment horizontal="right"/>
    </xf>
    <xf numFmtId="182" fontId="59" fillId="0" borderId="0" xfId="15" applyNumberFormat="1" applyFont="1" applyBorder="1" applyAlignment="1"/>
    <xf numFmtId="0" fontId="59" fillId="0" borderId="55" xfId="15" applyFont="1" applyBorder="1" applyAlignment="1">
      <alignment horizontal="left"/>
    </xf>
    <xf numFmtId="0" fontId="59" fillId="0" borderId="56" xfId="15" applyFont="1" applyBorder="1" applyAlignment="1"/>
    <xf numFmtId="180" fontId="59" fillId="0" borderId="58" xfId="15" applyNumberFormat="1" applyFont="1" applyBorder="1" applyAlignment="1">
      <alignment horizontal="center"/>
    </xf>
    <xf numFmtId="0" fontId="59" fillId="0" borderId="58" xfId="15" applyFont="1" applyBorder="1" applyAlignment="1">
      <alignment horizontal="center"/>
    </xf>
    <xf numFmtId="0" fontId="59" fillId="0" borderId="59" xfId="15" applyFont="1" applyBorder="1" applyAlignment="1"/>
    <xf numFmtId="0" fontId="1" fillId="0" borderId="0" xfId="4">
      <alignment vertical="center"/>
    </xf>
    <xf numFmtId="0" fontId="42" fillId="0" borderId="0" xfId="4" applyFont="1">
      <alignment vertical="center"/>
    </xf>
    <xf numFmtId="177" fontId="63" fillId="0" borderId="10" xfId="4" applyNumberFormat="1" applyFont="1" applyBorder="1">
      <alignment vertical="center"/>
    </xf>
    <xf numFmtId="0" fontId="42" fillId="0" borderId="18" xfId="4" applyFont="1" applyBorder="1" applyAlignment="1">
      <alignment horizontal="right" vertical="center" wrapText="1"/>
    </xf>
    <xf numFmtId="0" fontId="42" fillId="0" borderId="19" xfId="4" applyFont="1" applyBorder="1">
      <alignment vertical="center"/>
    </xf>
    <xf numFmtId="0" fontId="42" fillId="0" borderId="60" xfId="4" applyFont="1" applyBorder="1" applyAlignment="1">
      <alignment horizontal="right" vertical="center"/>
    </xf>
    <xf numFmtId="0" fontId="42" fillId="0" borderId="61" xfId="4" applyFont="1" applyBorder="1">
      <alignment vertical="center"/>
    </xf>
    <xf numFmtId="177" fontId="64" fillId="0" borderId="0" xfId="4" applyNumberFormat="1" applyFont="1" applyBorder="1">
      <alignment vertical="center"/>
    </xf>
    <xf numFmtId="0" fontId="42" fillId="0" borderId="0" xfId="4" applyFont="1" applyBorder="1">
      <alignment vertical="center"/>
    </xf>
    <xf numFmtId="0" fontId="42" fillId="0" borderId="25" xfId="4" applyFont="1" applyBorder="1">
      <alignment vertical="center"/>
    </xf>
    <xf numFmtId="177" fontId="64" fillId="0" borderId="26" xfId="4" applyNumberFormat="1" applyFont="1" applyBorder="1">
      <alignment vertical="center"/>
    </xf>
    <xf numFmtId="0" fontId="42" fillId="0" borderId="0" xfId="4" applyFont="1" applyBorder="1" applyAlignment="1">
      <alignment horizontal="right" vertical="center"/>
    </xf>
    <xf numFmtId="0" fontId="1" fillId="0" borderId="25" xfId="4" applyBorder="1">
      <alignment vertical="center"/>
    </xf>
    <xf numFmtId="177" fontId="63" fillId="0" borderId="5" xfId="17" applyNumberFormat="1" applyFont="1" applyBorder="1" applyAlignment="1"/>
    <xf numFmtId="0" fontId="42" fillId="0" borderId="1" xfId="4" applyFont="1" applyBorder="1" applyAlignment="1">
      <alignment horizontal="left" vertical="center" wrapText="1"/>
    </xf>
    <xf numFmtId="177" fontId="1" fillId="0" borderId="0" xfId="4" applyNumberFormat="1">
      <alignment vertical="center"/>
    </xf>
    <xf numFmtId="177" fontId="63" fillId="0" borderId="26" xfId="17" applyNumberFormat="1" applyFont="1" applyBorder="1" applyAlignment="1"/>
    <xf numFmtId="0" fontId="42" fillId="0" borderId="0" xfId="4" applyFont="1" applyBorder="1" applyAlignment="1">
      <alignment horizontal="left" vertical="center" wrapText="1"/>
    </xf>
    <xf numFmtId="0" fontId="42" fillId="0" borderId="0" xfId="4" applyFont="1" applyBorder="1" applyAlignment="1">
      <alignment horizontal="right" vertical="center" wrapText="1"/>
    </xf>
    <xf numFmtId="177" fontId="63" fillId="0" borderId="7" xfId="17" applyNumberFormat="1" applyFont="1" applyBorder="1" applyAlignment="1"/>
    <xf numFmtId="0" fontId="42" fillId="0" borderId="8" xfId="4" applyFont="1" applyBorder="1" applyAlignment="1">
      <alignment vertical="center" wrapText="1"/>
    </xf>
    <xf numFmtId="177" fontId="63" fillId="0" borderId="23" xfId="17" applyNumberFormat="1" applyFont="1" applyBorder="1" applyAlignment="1"/>
    <xf numFmtId="0" fontId="42" fillId="0" borderId="14" xfId="4" applyFont="1" applyBorder="1" applyAlignment="1">
      <alignment vertical="center" wrapText="1"/>
    </xf>
    <xf numFmtId="0" fontId="42" fillId="0" borderId="1" xfId="4" applyFont="1" applyBorder="1" applyAlignment="1">
      <alignment vertical="center" wrapText="1"/>
    </xf>
    <xf numFmtId="177" fontId="64" fillId="0" borderId="5" xfId="4" applyNumberFormat="1" applyFont="1" applyBorder="1">
      <alignment vertical="center"/>
    </xf>
    <xf numFmtId="0" fontId="42" fillId="0" borderId="0" xfId="4" applyFont="1" applyBorder="1" applyAlignment="1">
      <alignment vertical="center" wrapText="1"/>
    </xf>
    <xf numFmtId="0" fontId="42" fillId="0" borderId="1" xfId="4" applyFont="1" applyBorder="1">
      <alignment vertical="center"/>
    </xf>
    <xf numFmtId="0" fontId="42" fillId="0" borderId="25" xfId="4" applyFont="1" applyBorder="1" applyAlignment="1">
      <alignment horizontal="center" vertical="center"/>
    </xf>
    <xf numFmtId="177" fontId="64" fillId="0" borderId="23" xfId="4" applyNumberFormat="1" applyFont="1" applyBorder="1">
      <alignment vertical="center"/>
    </xf>
    <xf numFmtId="0" fontId="42" fillId="0" borderId="14" xfId="4" applyFont="1" applyBorder="1">
      <alignment vertical="center"/>
    </xf>
    <xf numFmtId="0" fontId="42" fillId="0" borderId="24" xfId="4" applyFont="1" applyBorder="1">
      <alignment vertical="center"/>
    </xf>
    <xf numFmtId="177" fontId="65" fillId="0" borderId="23" xfId="4" applyNumberFormat="1" applyFont="1" applyBorder="1">
      <alignment vertical="center"/>
    </xf>
    <xf numFmtId="0" fontId="52" fillId="0" borderId="14" xfId="4" applyFont="1" applyBorder="1" applyAlignment="1">
      <alignment vertical="center" wrapText="1"/>
    </xf>
    <xf numFmtId="177" fontId="63" fillId="0" borderId="0" xfId="17" applyNumberFormat="1" applyFont="1" applyBorder="1">
      <alignment vertical="center"/>
    </xf>
    <xf numFmtId="0" fontId="22" fillId="0" borderId="29" xfId="4" applyFont="1" applyBorder="1" applyAlignment="1">
      <alignment vertical="center" wrapText="1"/>
    </xf>
    <xf numFmtId="177" fontId="64" fillId="0" borderId="63" xfId="4" applyNumberFormat="1" applyFont="1" applyBorder="1">
      <alignment vertical="center"/>
    </xf>
    <xf numFmtId="0" fontId="42" fillId="0" borderId="15" xfId="4" applyFont="1" applyBorder="1">
      <alignment vertical="center"/>
    </xf>
    <xf numFmtId="0" fontId="42" fillId="0" borderId="36" xfId="4" applyFont="1" applyBorder="1" applyAlignment="1">
      <alignment horizontal="center" vertical="center"/>
    </xf>
    <xf numFmtId="177" fontId="63" fillId="0" borderId="35" xfId="4" applyNumberFormat="1" applyFont="1" applyFill="1" applyBorder="1">
      <alignment vertical="center"/>
    </xf>
    <xf numFmtId="0" fontId="42" fillId="0" borderId="35" xfId="4" applyFont="1" applyBorder="1">
      <alignment vertical="center"/>
    </xf>
    <xf numFmtId="0" fontId="42" fillId="0" borderId="64" xfId="4" applyFont="1" applyBorder="1" applyAlignment="1">
      <alignment horizontal="center" vertical="center"/>
    </xf>
    <xf numFmtId="0" fontId="42" fillId="0" borderId="62" xfId="4" applyFont="1" applyBorder="1" applyAlignment="1">
      <alignment horizontal="center" vertical="center"/>
    </xf>
    <xf numFmtId="0" fontId="42" fillId="0" borderId="18" xfId="4" applyFont="1" applyBorder="1" applyAlignment="1">
      <alignment horizontal="center" vertical="center"/>
    </xf>
    <xf numFmtId="0" fontId="42" fillId="0" borderId="0" xfId="4" applyFont="1" applyAlignment="1">
      <alignment horizontal="right" vertical="center"/>
    </xf>
    <xf numFmtId="0" fontId="66" fillId="0" borderId="0" xfId="4" applyFont="1">
      <alignment vertical="center"/>
    </xf>
    <xf numFmtId="0" fontId="11" fillId="0" borderId="0" xfId="4" applyFont="1" applyAlignment="1">
      <alignment horizontal="left" vertical="center"/>
    </xf>
    <xf numFmtId="0" fontId="7" fillId="0" borderId="0" xfId="3" applyFont="1" applyAlignment="1">
      <alignment vertical="center"/>
    </xf>
    <xf numFmtId="0" fontId="9" fillId="0" borderId="0" xfId="3" applyFont="1" applyAlignment="1">
      <alignment horizontal="center" vertical="center"/>
    </xf>
    <xf numFmtId="0" fontId="22" fillId="0" borderId="0" xfId="15" applyFont="1" applyAlignment="1"/>
    <xf numFmtId="180" fontId="22" fillId="0" borderId="0" xfId="15" applyNumberFormat="1" applyFont="1" applyAlignment="1"/>
    <xf numFmtId="0" fontId="59" fillId="0" borderId="0" xfId="15" applyFont="1" applyAlignment="1"/>
    <xf numFmtId="180" fontId="59" fillId="0" borderId="0" xfId="15" applyNumberFormat="1" applyFont="1" applyAlignment="1"/>
    <xf numFmtId="181" fontId="59" fillId="0" borderId="58" xfId="16" applyFont="1" applyFill="1" applyBorder="1" applyAlignment="1" applyProtection="1">
      <alignment horizontal="center"/>
    </xf>
    <xf numFmtId="181" fontId="59" fillId="0" borderId="0" xfId="16" applyFont="1" applyFill="1" applyBorder="1" applyAlignment="1" applyProtection="1"/>
    <xf numFmtId="181" fontId="59" fillId="0" borderId="57" xfId="16" applyFont="1" applyFill="1" applyBorder="1" applyAlignment="1" applyProtection="1"/>
    <xf numFmtId="0" fontId="59" fillId="0" borderId="52" xfId="15" applyFont="1" applyBorder="1" applyAlignment="1"/>
    <xf numFmtId="180" fontId="59" fillId="0" borderId="0" xfId="15" applyNumberFormat="1" applyFont="1" applyBorder="1" applyAlignment="1"/>
    <xf numFmtId="181" fontId="59" fillId="0" borderId="54" xfId="16" applyFont="1" applyFill="1" applyBorder="1" applyAlignment="1" applyProtection="1"/>
    <xf numFmtId="0" fontId="58" fillId="0" borderId="55" xfId="15" applyFont="1" applyBorder="1" applyAlignment="1">
      <alignment horizontal="right"/>
    </xf>
    <xf numFmtId="181" fontId="58" fillId="0" borderId="0" xfId="16" applyFont="1" applyFill="1" applyBorder="1" applyAlignment="1" applyProtection="1"/>
    <xf numFmtId="180" fontId="59" fillId="0" borderId="0" xfId="16" applyNumberFormat="1" applyFont="1" applyFill="1" applyBorder="1" applyAlignment="1" applyProtection="1"/>
    <xf numFmtId="0" fontId="58" fillId="0" borderId="31" xfId="15" applyFont="1" applyBorder="1" applyAlignment="1">
      <alignment horizontal="right"/>
    </xf>
    <xf numFmtId="0" fontId="60" fillId="0" borderId="31" xfId="15" applyFont="1" applyBorder="1" applyAlignment="1">
      <alignment horizontal="right"/>
    </xf>
    <xf numFmtId="0" fontId="22" fillId="0" borderId="31" xfId="15" applyFont="1" applyBorder="1" applyAlignment="1"/>
    <xf numFmtId="180" fontId="58" fillId="0" borderId="0" xfId="16" applyNumberFormat="1" applyFont="1" applyFill="1" applyBorder="1" applyAlignment="1" applyProtection="1"/>
    <xf numFmtId="181" fontId="60" fillId="0" borderId="0" xfId="16" applyFont="1" applyFill="1" applyBorder="1" applyAlignment="1" applyProtection="1"/>
    <xf numFmtId="181" fontId="59" fillId="0" borderId="0" xfId="16" applyFont="1" applyFill="1" applyBorder="1" applyAlignment="1" applyProtection="1">
      <alignment horizontal="center" vertical="center"/>
    </xf>
    <xf numFmtId="0" fontId="22" fillId="0" borderId="0" xfId="15" applyFont="1" applyAlignment="1">
      <alignment horizontal="center" vertical="center"/>
    </xf>
    <xf numFmtId="182" fontId="59" fillId="0" borderId="0" xfId="15" applyNumberFormat="1" applyFont="1" applyBorder="1" applyAlignment="1">
      <alignment horizontal="right"/>
    </xf>
    <xf numFmtId="0" fontId="58" fillId="0" borderId="0" xfId="15" applyFont="1" applyFill="1" applyBorder="1" applyAlignment="1"/>
    <xf numFmtId="3" fontId="58" fillId="0" borderId="0" xfId="16" applyNumberFormat="1" applyFont="1" applyFill="1" applyBorder="1" applyAlignment="1" applyProtection="1"/>
    <xf numFmtId="181" fontId="59" fillId="0" borderId="0" xfId="16" applyFont="1" applyFill="1" applyBorder="1" applyAlignment="1" applyProtection="1">
      <alignment horizontal="right"/>
    </xf>
    <xf numFmtId="0" fontId="59" fillId="0" borderId="31" xfId="15" applyFont="1" applyBorder="1" applyAlignment="1"/>
    <xf numFmtId="0" fontId="59" fillId="0" borderId="55" xfId="15" applyFont="1" applyFill="1" applyBorder="1" applyAlignment="1"/>
    <xf numFmtId="0" fontId="59" fillId="0" borderId="0" xfId="15" applyFont="1" applyFill="1" applyBorder="1" applyAlignment="1"/>
    <xf numFmtId="0" fontId="59" fillId="0" borderId="55" xfId="15" applyFont="1" applyBorder="1" applyAlignment="1"/>
    <xf numFmtId="181" fontId="59" fillId="0" borderId="53" xfId="16" applyFont="1" applyFill="1" applyBorder="1" applyAlignment="1" applyProtection="1"/>
    <xf numFmtId="3" fontId="7" fillId="0" borderId="52" xfId="15" applyNumberFormat="1" applyFont="1" applyBorder="1" applyAlignment="1">
      <alignment vertical="center"/>
    </xf>
    <xf numFmtId="0" fontId="37" fillId="0" borderId="1" xfId="14" applyFont="1" applyBorder="1" applyAlignment="1">
      <alignment vertical="center"/>
    </xf>
    <xf numFmtId="6" fontId="69" fillId="0" borderId="1" xfId="14" applyNumberFormat="1" applyFont="1" applyBorder="1" applyAlignment="1">
      <alignment horizontal="center" vertical="center"/>
    </xf>
    <xf numFmtId="0" fontId="69" fillId="0" borderId="1" xfId="14" applyFont="1" applyBorder="1" applyAlignment="1">
      <alignment horizontal="center" vertical="center"/>
    </xf>
    <xf numFmtId="6" fontId="7" fillId="2" borderId="1" xfId="14" applyNumberFormat="1" applyFont="1" applyFill="1" applyBorder="1" applyAlignment="1">
      <alignment horizontal="center" vertical="center" wrapText="1"/>
    </xf>
    <xf numFmtId="6" fontId="18" fillId="0" borderId="1" xfId="14" applyNumberFormat="1" applyFont="1" applyBorder="1" applyAlignment="1">
      <alignment horizontal="center" vertical="center" wrapText="1"/>
    </xf>
    <xf numFmtId="6" fontId="18" fillId="0" borderId="50" xfId="14" applyNumberFormat="1" applyFont="1" applyBorder="1" applyAlignment="1">
      <alignment horizontal="center" vertical="center" wrapText="1"/>
    </xf>
    <xf numFmtId="6" fontId="22" fillId="2" borderId="1" xfId="14" applyNumberFormat="1" applyFont="1" applyFill="1" applyBorder="1" applyAlignment="1">
      <alignment horizontal="center" vertical="center" wrapText="1"/>
    </xf>
    <xf numFmtId="6" fontId="29" fillId="2" borderId="50" xfId="14" applyNumberFormat="1" applyFont="1" applyFill="1" applyBorder="1" applyAlignment="1">
      <alignment horizontal="center" vertical="center"/>
    </xf>
    <xf numFmtId="6" fontId="29" fillId="0" borderId="50" xfId="14" applyNumberFormat="1" applyFont="1" applyBorder="1" applyAlignment="1">
      <alignment horizontal="center" vertical="center" wrapText="1"/>
    </xf>
    <xf numFmtId="6" fontId="29" fillId="0" borderId="49" xfId="14" applyNumberFormat="1" applyFont="1" applyBorder="1" applyAlignment="1">
      <alignment horizontal="center" vertical="center" wrapText="1"/>
    </xf>
    <xf numFmtId="6" fontId="29" fillId="2" borderId="48" xfId="14" applyNumberFormat="1" applyFont="1" applyFill="1" applyBorder="1" applyAlignment="1">
      <alignment horizontal="center" vertical="center"/>
    </xf>
    <xf numFmtId="6" fontId="29" fillId="0" borderId="1" xfId="14" applyNumberFormat="1" applyFont="1" applyBorder="1" applyAlignment="1">
      <alignment horizontal="center" vertical="center" wrapText="1"/>
    </xf>
    <xf numFmtId="56" fontId="18" fillId="0" borderId="27" xfId="14" applyNumberFormat="1" applyFont="1" applyBorder="1" applyAlignment="1">
      <alignment horizontal="center" vertical="center" wrapText="1"/>
    </xf>
    <xf numFmtId="0" fontId="52" fillId="0" borderId="0" xfId="13" applyFont="1"/>
    <xf numFmtId="0" fontId="37" fillId="0" borderId="0" xfId="13" applyFont="1"/>
    <xf numFmtId="0" fontId="72" fillId="0" borderId="0" xfId="1" applyFont="1" applyAlignment="1">
      <alignment vertical="center" wrapText="1"/>
    </xf>
    <xf numFmtId="0" fontId="22" fillId="0" borderId="0" xfId="1" applyFont="1" applyAlignment="1">
      <alignment vertical="center" wrapText="1"/>
    </xf>
    <xf numFmtId="0" fontId="23" fillId="0" borderId="0" xfId="1" applyFont="1">
      <alignment vertical="center"/>
    </xf>
    <xf numFmtId="0" fontId="18" fillId="0" borderId="0" xfId="1" applyFont="1" applyAlignment="1">
      <alignment horizontal="right" vertical="center"/>
    </xf>
    <xf numFmtId="0" fontId="18" fillId="0" borderId="0" xfId="1" applyFont="1" applyAlignment="1">
      <alignment horizontal="center" vertical="center"/>
    </xf>
    <xf numFmtId="0" fontId="21" fillId="0" borderId="0" xfId="1" applyFont="1" applyAlignment="1">
      <alignment horizontal="center" vertical="center"/>
    </xf>
    <xf numFmtId="0" fontId="7" fillId="0" borderId="0" xfId="1" applyFont="1" applyAlignment="1">
      <alignment horizontal="right" vertical="center"/>
    </xf>
    <xf numFmtId="0" fontId="9" fillId="0" borderId="0" xfId="1" applyFont="1" applyFill="1" applyAlignment="1">
      <alignment vertical="center"/>
    </xf>
    <xf numFmtId="0" fontId="1" fillId="0" borderId="0" xfId="18"/>
    <xf numFmtId="0" fontId="1" fillId="0" borderId="0" xfId="18" applyAlignment="1">
      <alignment horizontal="left" vertical="center"/>
    </xf>
    <xf numFmtId="0" fontId="2" fillId="0" borderId="0" xfId="3" applyFont="1">
      <alignment vertical="center"/>
    </xf>
    <xf numFmtId="0" fontId="2" fillId="0" borderId="65" xfId="3" applyFont="1" applyBorder="1">
      <alignment vertical="center"/>
    </xf>
    <xf numFmtId="0" fontId="52" fillId="0" borderId="44" xfId="3" applyFont="1" applyBorder="1">
      <alignment vertical="center"/>
    </xf>
    <xf numFmtId="0" fontId="1" fillId="0" borderId="0" xfId="18" applyAlignment="1">
      <alignment vertical="center"/>
    </xf>
    <xf numFmtId="0" fontId="74" fillId="0" borderId="47" xfId="19" applyFont="1" applyBorder="1" applyAlignment="1">
      <alignment vertical="center"/>
    </xf>
    <xf numFmtId="0" fontId="74" fillId="0" borderId="67" xfId="19" applyFont="1" applyBorder="1" applyAlignment="1">
      <alignment vertical="center"/>
    </xf>
    <xf numFmtId="56" fontId="75" fillId="0" borderId="1" xfId="19" applyNumberFormat="1" applyFont="1" applyBorder="1" applyAlignment="1">
      <alignment horizontal="center" vertical="center" wrapText="1"/>
    </xf>
    <xf numFmtId="0" fontId="76" fillId="0" borderId="1" xfId="19" applyFont="1" applyBorder="1" applyAlignment="1">
      <alignment horizontal="center" vertical="center" wrapText="1"/>
    </xf>
    <xf numFmtId="0" fontId="1" fillId="0" borderId="0" xfId="18" applyBorder="1"/>
    <xf numFmtId="0" fontId="1" fillId="0" borderId="0" xfId="18" applyBorder="1" applyAlignment="1">
      <alignment vertical="center"/>
    </xf>
    <xf numFmtId="6" fontId="4" fillId="0" borderId="1" xfId="19" applyNumberFormat="1" applyFont="1" applyBorder="1" applyAlignment="1">
      <alignment horizontal="center" vertical="center" wrapText="1"/>
    </xf>
    <xf numFmtId="0" fontId="76" fillId="0" borderId="50" xfId="19" applyFont="1" applyBorder="1" applyAlignment="1">
      <alignment horizontal="left" vertical="center" wrapText="1"/>
    </xf>
    <xf numFmtId="0" fontId="1" fillId="0" borderId="0" xfId="20"/>
    <xf numFmtId="0" fontId="1" fillId="0" borderId="0" xfId="18" applyBorder="1" applyAlignment="1">
      <alignment horizontal="left" vertical="center"/>
    </xf>
    <xf numFmtId="0" fontId="1" fillId="0" borderId="0" xfId="20" applyBorder="1" applyAlignment="1">
      <alignment vertical="center"/>
    </xf>
    <xf numFmtId="6" fontId="75" fillId="0" borderId="0" xfId="21" applyNumberFormat="1" applyFont="1" applyBorder="1" applyAlignment="1">
      <alignment horizontal="center" vertical="center" wrapText="1"/>
    </xf>
    <xf numFmtId="6" fontId="75" fillId="2" borderId="50" xfId="21" applyNumberFormat="1" applyFont="1" applyFill="1" applyBorder="1" applyAlignment="1">
      <alignment horizontal="center" vertical="center"/>
    </xf>
    <xf numFmtId="0" fontId="76" fillId="0" borderId="50" xfId="21" applyFont="1" applyBorder="1" applyAlignment="1">
      <alignment horizontal="left" vertical="center"/>
    </xf>
    <xf numFmtId="0" fontId="76" fillId="0" borderId="48" xfId="21" applyFont="1" applyBorder="1" applyAlignment="1">
      <alignment horizontal="left" vertical="center"/>
    </xf>
    <xf numFmtId="0" fontId="1" fillId="0" borderId="0" xfId="20" applyBorder="1" applyAlignment="1">
      <alignment horizontal="left" vertical="center"/>
    </xf>
    <xf numFmtId="0" fontId="78" fillId="0" borderId="0" xfId="21" applyFont="1" applyBorder="1" applyAlignment="1">
      <alignment vertical="center"/>
    </xf>
    <xf numFmtId="6" fontId="75" fillId="0" borderId="1" xfId="19" applyNumberFormat="1" applyFont="1" applyBorder="1" applyAlignment="1">
      <alignment horizontal="center" vertical="center" wrapText="1"/>
    </xf>
    <xf numFmtId="0" fontId="20" fillId="0" borderId="50" xfId="19" applyFont="1" applyBorder="1" applyAlignment="1">
      <alignment horizontal="left" vertical="center"/>
    </xf>
    <xf numFmtId="6" fontId="75" fillId="0" borderId="50" xfId="19" applyNumberFormat="1" applyFont="1" applyBorder="1" applyAlignment="1">
      <alignment horizontal="center" vertical="center" wrapText="1"/>
    </xf>
    <xf numFmtId="0" fontId="20" fillId="0" borderId="50" xfId="21" applyFont="1" applyBorder="1" applyAlignment="1">
      <alignment horizontal="left" vertical="center"/>
    </xf>
    <xf numFmtId="0" fontId="1" fillId="0" borderId="0" xfId="18" applyBorder="1" applyAlignment="1">
      <alignment vertical="center" wrapText="1"/>
    </xf>
    <xf numFmtId="0" fontId="20" fillId="0" borderId="1" xfId="19" applyFont="1" applyBorder="1" applyAlignment="1">
      <alignment horizontal="center" vertical="center" wrapText="1"/>
    </xf>
    <xf numFmtId="0" fontId="73" fillId="0" borderId="1" xfId="19" applyFont="1" applyBorder="1" applyAlignment="1">
      <alignment horizontal="center" vertical="center" wrapText="1"/>
    </xf>
    <xf numFmtId="0" fontId="79" fillId="0" borderId="1" xfId="19" applyFont="1" applyBorder="1" applyAlignment="1">
      <alignment horizontal="center" vertical="center"/>
    </xf>
    <xf numFmtId="0" fontId="80" fillId="0" borderId="1" xfId="19" applyFont="1" applyBorder="1" applyAlignment="1">
      <alignment horizontal="center" vertical="center"/>
    </xf>
    <xf numFmtId="0" fontId="81" fillId="0" borderId="1" xfId="19" applyFont="1" applyBorder="1" applyAlignment="1">
      <alignment vertical="center"/>
    </xf>
    <xf numFmtId="0" fontId="83" fillId="0" borderId="0" xfId="22"/>
    <xf numFmtId="0" fontId="84" fillId="0" borderId="0" xfId="22" applyFont="1"/>
    <xf numFmtId="38" fontId="59" fillId="0" borderId="0" xfId="24" applyNumberFormat="1" applyFont="1">
      <alignment vertical="center"/>
    </xf>
    <xf numFmtId="38" fontId="59" fillId="0" borderId="0" xfId="25" applyNumberFormat="1" applyFont="1">
      <alignment vertical="center"/>
    </xf>
    <xf numFmtId="38" fontId="87" fillId="0" borderId="0" xfId="24" applyNumberFormat="1" applyFont="1">
      <alignment vertical="center"/>
    </xf>
    <xf numFmtId="41" fontId="22" fillId="0" borderId="0" xfId="26" applyFont="1" applyAlignment="1">
      <alignment vertical="center"/>
    </xf>
    <xf numFmtId="41" fontId="72" fillId="0" borderId="0" xfId="26" applyFont="1" applyAlignment="1">
      <alignment vertical="center"/>
    </xf>
    <xf numFmtId="0" fontId="86" fillId="0" borderId="0" xfId="23" applyFont="1" applyAlignment="1">
      <alignment vertical="center"/>
    </xf>
    <xf numFmtId="0" fontId="22" fillId="0" borderId="0" xfId="22" applyFont="1" applyBorder="1" applyAlignment="1"/>
    <xf numFmtId="0" fontId="20" fillId="0" borderId="0" xfId="22" applyFont="1"/>
    <xf numFmtId="0" fontId="89" fillId="0" borderId="0" xfId="23" applyFont="1">
      <alignment vertical="center"/>
    </xf>
    <xf numFmtId="0" fontId="59" fillId="0" borderId="0" xfId="23" applyFont="1">
      <alignment vertical="center"/>
    </xf>
    <xf numFmtId="38" fontId="59" fillId="0" borderId="0" xfId="23" applyNumberFormat="1" applyFont="1">
      <alignment vertical="center"/>
    </xf>
    <xf numFmtId="38" fontId="90" fillId="0" borderId="0" xfId="23" applyNumberFormat="1" applyFont="1">
      <alignment vertical="center"/>
    </xf>
    <xf numFmtId="0" fontId="85" fillId="0" borderId="0" xfId="23">
      <alignment vertical="center"/>
    </xf>
    <xf numFmtId="41" fontId="22" fillId="0" borderId="69" xfId="26" applyFont="1" applyBorder="1" applyAlignment="1">
      <alignment vertical="center"/>
    </xf>
    <xf numFmtId="41" fontId="22" fillId="0" borderId="18" xfId="26" applyFont="1" applyBorder="1" applyAlignment="1">
      <alignment vertical="center"/>
    </xf>
    <xf numFmtId="41" fontId="22" fillId="0" borderId="70" xfId="26" applyFont="1" applyBorder="1" applyAlignment="1">
      <alignment vertical="center"/>
    </xf>
    <xf numFmtId="41" fontId="22" fillId="0" borderId="60" xfId="26" applyFont="1" applyBorder="1" applyAlignment="1">
      <alignment vertical="center"/>
    </xf>
    <xf numFmtId="41" fontId="22" fillId="0" borderId="71" xfId="26" applyFont="1" applyBorder="1" applyAlignment="1">
      <alignment horizontal="center" vertical="center"/>
    </xf>
    <xf numFmtId="41" fontId="22" fillId="0" borderId="72" xfId="26" applyFont="1" applyBorder="1" applyAlignment="1">
      <alignment vertical="center"/>
    </xf>
    <xf numFmtId="41" fontId="22" fillId="0" borderId="73" xfId="26" applyFont="1" applyFill="1" applyBorder="1" applyAlignment="1" applyProtection="1">
      <alignment vertical="center"/>
    </xf>
    <xf numFmtId="41" fontId="22" fillId="0" borderId="74" xfId="26" applyFont="1" applyBorder="1" applyAlignment="1">
      <alignment vertical="center"/>
    </xf>
    <xf numFmtId="41" fontId="22" fillId="0" borderId="0" xfId="26" applyFont="1" applyBorder="1" applyAlignment="1">
      <alignment vertical="center"/>
    </xf>
    <xf numFmtId="41" fontId="22" fillId="0" borderId="75" xfId="26" applyFont="1" applyFill="1" applyBorder="1" applyAlignment="1" applyProtection="1">
      <alignment vertical="center"/>
    </xf>
    <xf numFmtId="41" fontId="22" fillId="0" borderId="31" xfId="26" applyFont="1" applyBorder="1" applyAlignment="1">
      <alignment vertical="center"/>
    </xf>
    <xf numFmtId="41" fontId="22" fillId="0" borderId="76" xfId="26" applyFont="1" applyBorder="1" applyAlignment="1">
      <alignment vertical="center"/>
    </xf>
    <xf numFmtId="41" fontId="22" fillId="0" borderId="77" xfId="26" applyFont="1" applyFill="1" applyBorder="1" applyAlignment="1" applyProtection="1">
      <alignment vertical="center"/>
    </xf>
    <xf numFmtId="41" fontId="22" fillId="0" borderId="78" xfId="26" applyFont="1" applyFill="1" applyBorder="1" applyAlignment="1" applyProtection="1">
      <alignment vertical="center"/>
    </xf>
    <xf numFmtId="0" fontId="91" fillId="0" borderId="0" xfId="23" applyFont="1">
      <alignment vertical="center"/>
    </xf>
    <xf numFmtId="0" fontId="22" fillId="0" borderId="0" xfId="22" applyFont="1"/>
    <xf numFmtId="38" fontId="22" fillId="0" borderId="0" xfId="27" applyNumberFormat="1" applyFont="1">
      <alignment vertical="center"/>
    </xf>
    <xf numFmtId="38" fontId="92" fillId="0" borderId="0" xfId="27" applyNumberFormat="1" applyFont="1" applyAlignment="1"/>
    <xf numFmtId="38" fontId="93" fillId="0" borderId="0" xfId="27" applyNumberFormat="1" applyFont="1" applyAlignment="1"/>
    <xf numFmtId="38" fontId="94" fillId="0" borderId="0" xfId="27" applyNumberFormat="1" applyFont="1" applyAlignment="1"/>
    <xf numFmtId="38" fontId="95" fillId="0" borderId="0" xfId="27" applyNumberFormat="1" applyFont="1" applyAlignment="1"/>
    <xf numFmtId="38" fontId="92" fillId="0" borderId="0" xfId="27" applyNumberFormat="1" applyFont="1" applyAlignment="1">
      <alignment horizontal="right"/>
    </xf>
    <xf numFmtId="38" fontId="22" fillId="3" borderId="80" xfId="28" applyNumberFormat="1" applyFont="1" applyFill="1" applyBorder="1" applyAlignment="1" applyProtection="1">
      <alignment vertical="center"/>
    </xf>
    <xf numFmtId="38" fontId="22" fillId="0" borderId="0" xfId="28" applyNumberFormat="1" applyFont="1" applyFill="1" applyBorder="1" applyAlignment="1" applyProtection="1">
      <alignment vertical="center"/>
    </xf>
    <xf numFmtId="38" fontId="22" fillId="0" borderId="81" xfId="28" applyNumberFormat="1" applyFont="1" applyFill="1" applyBorder="1" applyAlignment="1" applyProtection="1">
      <alignment vertical="center"/>
    </xf>
    <xf numFmtId="38" fontId="22" fillId="0" borderId="82" xfId="28" applyNumberFormat="1" applyFont="1" applyFill="1" applyBorder="1" applyAlignment="1" applyProtection="1">
      <alignment vertical="center"/>
    </xf>
    <xf numFmtId="38" fontId="22" fillId="0" borderId="83" xfId="28" applyNumberFormat="1" applyFont="1" applyFill="1" applyBorder="1" applyAlignment="1" applyProtection="1">
      <alignment vertical="center"/>
    </xf>
    <xf numFmtId="38" fontId="22" fillId="0" borderId="84" xfId="28" applyNumberFormat="1" applyFont="1" applyFill="1" applyBorder="1" applyAlignment="1" applyProtection="1">
      <alignment vertical="center"/>
    </xf>
    <xf numFmtId="38" fontId="22" fillId="3" borderId="70" xfId="28" applyNumberFormat="1" applyFont="1" applyFill="1" applyBorder="1" applyAlignment="1" applyProtection="1">
      <alignment vertical="center"/>
    </xf>
    <xf numFmtId="38" fontId="22" fillId="0" borderId="85" xfId="28" applyNumberFormat="1" applyFont="1" applyFill="1" applyBorder="1" applyAlignment="1" applyProtection="1">
      <alignment vertical="center"/>
    </xf>
    <xf numFmtId="38" fontId="22" fillId="0" borderId="86" xfId="28" applyNumberFormat="1" applyFont="1" applyFill="1" applyBorder="1" applyAlignment="1" applyProtection="1">
      <alignment vertical="center"/>
    </xf>
    <xf numFmtId="38" fontId="22" fillId="0" borderId="87" xfId="28" applyNumberFormat="1" applyFont="1" applyFill="1" applyBorder="1" applyAlignment="1" applyProtection="1">
      <alignment vertical="center"/>
    </xf>
    <xf numFmtId="38" fontId="22" fillId="0" borderId="88" xfId="28" applyNumberFormat="1" applyFont="1" applyFill="1" applyBorder="1" applyAlignment="1" applyProtection="1">
      <alignment vertical="center"/>
    </xf>
    <xf numFmtId="38" fontId="22" fillId="0" borderId="89" xfId="27" applyNumberFormat="1" applyFont="1" applyBorder="1" applyAlignment="1">
      <alignment horizontal="center" vertical="center"/>
    </xf>
    <xf numFmtId="38" fontId="22" fillId="3" borderId="90" xfId="28" applyNumberFormat="1" applyFont="1" applyFill="1" applyBorder="1" applyAlignment="1" applyProtection="1">
      <alignment vertical="center"/>
    </xf>
    <xf numFmtId="38" fontId="22" fillId="0" borderId="91" xfId="28" applyNumberFormat="1" applyFont="1" applyFill="1" applyBorder="1" applyAlignment="1" applyProtection="1">
      <alignment vertical="center"/>
    </xf>
    <xf numFmtId="38" fontId="22" fillId="0" borderId="92" xfId="28" applyNumberFormat="1" applyFont="1" applyFill="1" applyBorder="1" applyAlignment="1" applyProtection="1">
      <alignment vertical="center"/>
    </xf>
    <xf numFmtId="38" fontId="22" fillId="0" borderId="93" xfId="28" applyNumberFormat="1" applyFont="1" applyFill="1" applyBorder="1" applyAlignment="1" applyProtection="1">
      <alignment vertical="center"/>
    </xf>
    <xf numFmtId="38" fontId="22" fillId="0" borderId="94" xfId="28" applyNumberFormat="1" applyFont="1" applyFill="1" applyBorder="1" applyAlignment="1" applyProtection="1">
      <alignment vertical="center"/>
    </xf>
    <xf numFmtId="38" fontId="22" fillId="0" borderId="95" xfId="28" applyNumberFormat="1" applyFont="1" applyFill="1" applyBorder="1" applyAlignment="1" applyProtection="1">
      <alignment vertical="center"/>
    </xf>
    <xf numFmtId="38" fontId="22" fillId="0" borderId="96" xfId="27" applyNumberFormat="1" applyFont="1" applyBorder="1">
      <alignment vertical="center"/>
    </xf>
    <xf numFmtId="38" fontId="22" fillId="3" borderId="98" xfId="28" applyNumberFormat="1" applyFont="1" applyFill="1" applyBorder="1" applyAlignment="1" applyProtection="1">
      <alignment vertical="center"/>
    </xf>
    <xf numFmtId="38" fontId="22" fillId="0" borderId="99" xfId="28" applyNumberFormat="1" applyFont="1" applyFill="1" applyBorder="1" applyAlignment="1" applyProtection="1">
      <alignment vertical="center"/>
    </xf>
    <xf numFmtId="38" fontId="22" fillId="0" borderId="100" xfId="28" applyNumberFormat="1" applyFont="1" applyFill="1" applyBorder="1" applyAlignment="1" applyProtection="1">
      <alignment vertical="center"/>
    </xf>
    <xf numFmtId="38" fontId="22" fillId="0" borderId="101" xfId="28" applyNumberFormat="1" applyFont="1" applyFill="1" applyBorder="1" applyAlignment="1" applyProtection="1">
      <alignment vertical="center"/>
    </xf>
    <xf numFmtId="38" fontId="22" fillId="0" borderId="102" xfId="28" applyNumberFormat="1" applyFont="1" applyFill="1" applyBorder="1" applyAlignment="1" applyProtection="1">
      <alignment vertical="center"/>
    </xf>
    <xf numFmtId="38" fontId="22" fillId="0" borderId="103" xfId="28" applyNumberFormat="1" applyFont="1" applyFill="1" applyBorder="1" applyAlignment="1" applyProtection="1">
      <alignment vertical="center"/>
    </xf>
    <xf numFmtId="38" fontId="22" fillId="0" borderId="104" xfId="27" applyNumberFormat="1" applyFont="1" applyBorder="1">
      <alignment vertical="center"/>
    </xf>
    <xf numFmtId="38" fontId="22" fillId="0" borderId="105" xfId="28" applyNumberFormat="1" applyFont="1" applyFill="1" applyBorder="1" applyAlignment="1" applyProtection="1">
      <alignment vertical="center"/>
    </xf>
    <xf numFmtId="38" fontId="22" fillId="0" borderId="106" xfId="28" applyNumberFormat="1" applyFont="1" applyFill="1" applyBorder="1" applyAlignment="1" applyProtection="1">
      <alignment vertical="center"/>
    </xf>
    <xf numFmtId="38" fontId="22" fillId="3" borderId="107" xfId="28" applyNumberFormat="1" applyFont="1" applyFill="1" applyBorder="1" applyAlignment="1" applyProtection="1">
      <alignment vertical="center"/>
    </xf>
    <xf numFmtId="38" fontId="22" fillId="0" borderId="108" xfId="28" applyNumberFormat="1" applyFont="1" applyFill="1" applyBorder="1" applyAlignment="1" applyProtection="1">
      <alignment vertical="center"/>
    </xf>
    <xf numFmtId="38" fontId="22" fillId="0" borderId="109" xfId="28" applyNumberFormat="1" applyFont="1" applyFill="1" applyBorder="1" applyAlignment="1" applyProtection="1">
      <alignment vertical="center"/>
    </xf>
    <xf numFmtId="38" fontId="22" fillId="0" borderId="110" xfId="28" applyNumberFormat="1" applyFont="1" applyFill="1" applyBorder="1" applyAlignment="1" applyProtection="1">
      <alignment vertical="center"/>
    </xf>
    <xf numFmtId="38" fontId="22" fillId="0" borderId="111" xfId="28" applyNumberFormat="1" applyFont="1" applyFill="1" applyBorder="1" applyAlignment="1" applyProtection="1">
      <alignment vertical="center"/>
    </xf>
    <xf numFmtId="38" fontId="22" fillId="3" borderId="112" xfId="28" applyNumberFormat="1" applyFont="1" applyFill="1" applyBorder="1" applyAlignment="1" applyProtection="1">
      <alignment vertical="center"/>
    </xf>
    <xf numFmtId="38" fontId="22" fillId="0" borderId="113" xfId="28" applyNumberFormat="1" applyFont="1" applyFill="1" applyBorder="1" applyAlignment="1" applyProtection="1">
      <alignment vertical="center"/>
    </xf>
    <xf numFmtId="38" fontId="22" fillId="0" borderId="114" xfId="28" applyNumberFormat="1" applyFont="1" applyFill="1" applyBorder="1" applyAlignment="1" applyProtection="1">
      <alignment vertical="center"/>
    </xf>
    <xf numFmtId="38" fontId="22" fillId="0" borderId="115" xfId="28" applyNumberFormat="1" applyFont="1" applyFill="1" applyBorder="1" applyAlignment="1" applyProtection="1">
      <alignment vertical="center"/>
    </xf>
    <xf numFmtId="38" fontId="22" fillId="0" borderId="116" xfId="28" applyNumberFormat="1" applyFont="1" applyFill="1" applyBorder="1" applyAlignment="1" applyProtection="1">
      <alignment vertical="center"/>
    </xf>
    <xf numFmtId="38" fontId="22" fillId="0" borderId="117" xfId="27" applyNumberFormat="1" applyFont="1" applyBorder="1">
      <alignment vertical="center"/>
    </xf>
    <xf numFmtId="38" fontId="22" fillId="0" borderId="119" xfId="28" applyNumberFormat="1" applyFont="1" applyFill="1" applyBorder="1" applyAlignment="1" applyProtection="1">
      <alignment vertical="center"/>
    </xf>
    <xf numFmtId="38" fontId="22" fillId="0" borderId="120" xfId="27" applyNumberFormat="1" applyFont="1" applyBorder="1" applyAlignment="1">
      <alignment horizontal="center" vertical="center"/>
    </xf>
    <xf numFmtId="38" fontId="22" fillId="0" borderId="121" xfId="27" applyNumberFormat="1" applyFont="1" applyBorder="1">
      <alignment vertical="center"/>
    </xf>
    <xf numFmtId="38" fontId="22" fillId="0" borderId="122" xfId="27" applyNumberFormat="1" applyFont="1" applyBorder="1">
      <alignment vertical="center"/>
    </xf>
    <xf numFmtId="38" fontId="22" fillId="0" borderId="123" xfId="27" applyNumberFormat="1" applyFont="1" applyBorder="1">
      <alignment vertical="center"/>
    </xf>
    <xf numFmtId="38" fontId="22" fillId="3" borderId="124" xfId="28" applyNumberFormat="1" applyFont="1" applyFill="1" applyBorder="1" applyAlignment="1" applyProtection="1">
      <alignment vertical="center"/>
    </xf>
    <xf numFmtId="38" fontId="22" fillId="0" borderId="125" xfId="28" applyNumberFormat="1" applyFont="1" applyFill="1" applyBorder="1" applyAlignment="1" applyProtection="1">
      <alignment vertical="center"/>
    </xf>
    <xf numFmtId="38" fontId="22" fillId="0" borderId="126" xfId="28" applyNumberFormat="1" applyFont="1" applyFill="1" applyBorder="1" applyAlignment="1" applyProtection="1">
      <alignment vertical="center"/>
    </xf>
    <xf numFmtId="38" fontId="22" fillId="0" borderId="127" xfId="28" applyNumberFormat="1" applyFont="1" applyFill="1" applyBorder="1" applyAlignment="1" applyProtection="1">
      <alignment vertical="center"/>
    </xf>
    <xf numFmtId="38" fontId="22" fillId="0" borderId="128" xfId="27" applyNumberFormat="1" applyFont="1" applyBorder="1">
      <alignment vertical="center"/>
    </xf>
    <xf numFmtId="38" fontId="22" fillId="0" borderId="0" xfId="27" applyNumberFormat="1" applyFont="1" applyBorder="1" applyAlignment="1">
      <alignment horizontal="center" vertical="center"/>
    </xf>
    <xf numFmtId="38" fontId="22" fillId="0" borderId="0" xfId="27" applyNumberFormat="1" applyFont="1" applyAlignment="1">
      <alignment horizontal="center"/>
    </xf>
    <xf numFmtId="38" fontId="59" fillId="0" borderId="0" xfId="23" applyNumberFormat="1" applyFont="1" applyAlignment="1">
      <alignment horizontal="right" vertical="center"/>
    </xf>
    <xf numFmtId="38" fontId="22" fillId="0" borderId="0" xfId="27" applyNumberFormat="1" applyFont="1" applyAlignment="1">
      <alignment horizontal="left" vertical="center"/>
    </xf>
    <xf numFmtId="38" fontId="72" fillId="0" borderId="0" xfId="27" applyNumberFormat="1" applyFont="1">
      <alignment vertical="center"/>
    </xf>
    <xf numFmtId="38" fontId="22" fillId="0" borderId="0" xfId="27" applyNumberFormat="1" applyFont="1" applyBorder="1" applyAlignment="1">
      <alignment horizontal="left" vertical="center"/>
    </xf>
    <xf numFmtId="38" fontId="59" fillId="0" borderId="0" xfId="25" applyNumberFormat="1" applyFont="1" applyBorder="1">
      <alignment vertical="center"/>
    </xf>
    <xf numFmtId="38" fontId="22" fillId="0" borderId="0" xfId="27" applyNumberFormat="1" applyFont="1" applyBorder="1" applyAlignment="1"/>
    <xf numFmtId="38" fontId="22" fillId="0" borderId="138" xfId="27" applyNumberFormat="1" applyFont="1" applyBorder="1" applyAlignment="1">
      <alignment horizontal="center" vertical="center"/>
    </xf>
    <xf numFmtId="38" fontId="22" fillId="0" borderId="139" xfId="28" applyNumberFormat="1" applyFont="1" applyFill="1" applyBorder="1" applyAlignment="1" applyProtection="1">
      <alignment vertical="center"/>
    </xf>
    <xf numFmtId="38" fontId="22" fillId="0" borderId="140" xfId="28" applyNumberFormat="1" applyFont="1" applyFill="1" applyBorder="1" applyAlignment="1" applyProtection="1">
      <alignment vertical="center"/>
    </xf>
    <xf numFmtId="38" fontId="22" fillId="0" borderId="141" xfId="27" applyNumberFormat="1" applyFont="1" applyBorder="1">
      <alignment vertical="center"/>
    </xf>
    <xf numFmtId="38" fontId="22" fillId="0" borderId="142" xfId="28" applyNumberFormat="1" applyFont="1" applyFill="1" applyBorder="1" applyAlignment="1" applyProtection="1">
      <alignment vertical="center"/>
    </xf>
    <xf numFmtId="38" fontId="22" fillId="0" borderId="75" xfId="28" applyNumberFormat="1" applyFont="1" applyFill="1" applyBorder="1" applyAlignment="1" applyProtection="1">
      <alignment vertical="center"/>
    </xf>
    <xf numFmtId="38" fontId="22" fillId="0" borderId="143" xfId="28" applyNumberFormat="1" applyFont="1" applyFill="1" applyBorder="1" applyAlignment="1" applyProtection="1">
      <alignment vertical="center"/>
    </xf>
    <xf numFmtId="38" fontId="22" fillId="0" borderId="144" xfId="27" applyNumberFormat="1" applyFont="1" applyBorder="1">
      <alignment vertical="center"/>
    </xf>
    <xf numFmtId="38" fontId="22" fillId="0" borderId="145" xfId="28" applyNumberFormat="1" applyFont="1" applyFill="1" applyBorder="1" applyAlignment="1" applyProtection="1">
      <alignment vertical="center"/>
    </xf>
    <xf numFmtId="38" fontId="22" fillId="0" borderId="146" xfId="28" applyNumberFormat="1" applyFont="1" applyFill="1" applyBorder="1" applyAlignment="1" applyProtection="1">
      <alignment vertical="center"/>
    </xf>
    <xf numFmtId="38" fontId="22" fillId="0" borderId="147" xfId="27" applyNumberFormat="1" applyFont="1" applyBorder="1">
      <alignment vertical="center"/>
    </xf>
    <xf numFmtId="38" fontId="22" fillId="0" borderId="148" xfId="27" applyNumberFormat="1" applyFont="1" applyBorder="1">
      <alignment vertical="center"/>
    </xf>
    <xf numFmtId="38" fontId="22" fillId="0" borderId="149" xfId="27" applyNumberFormat="1" applyFont="1" applyBorder="1">
      <alignment vertical="center"/>
    </xf>
    <xf numFmtId="38" fontId="22" fillId="3" borderId="150" xfId="28" applyNumberFormat="1" applyFont="1" applyFill="1" applyBorder="1" applyAlignment="1" applyProtection="1">
      <alignment vertical="center"/>
    </xf>
    <xf numFmtId="38" fontId="22" fillId="0" borderId="151" xfId="28" applyNumberFormat="1" applyFont="1" applyFill="1" applyBorder="1" applyAlignment="1" applyProtection="1">
      <alignment vertical="center"/>
    </xf>
    <xf numFmtId="0" fontId="22" fillId="0" borderId="0" xfId="22" applyFont="1" applyBorder="1"/>
    <xf numFmtId="38" fontId="22" fillId="0" borderId="160" xfId="28" applyNumberFormat="1" applyFont="1" applyFill="1" applyBorder="1" applyAlignment="1" applyProtection="1">
      <alignment vertical="center"/>
    </xf>
    <xf numFmtId="41" fontId="22" fillId="0" borderId="157" xfId="26" applyFont="1" applyBorder="1" applyAlignment="1">
      <alignment vertical="center"/>
    </xf>
    <xf numFmtId="41" fontId="22" fillId="0" borderId="79" xfId="26" applyFont="1" applyBorder="1" applyAlignment="1">
      <alignment vertical="center"/>
    </xf>
    <xf numFmtId="38" fontId="22" fillId="0" borderId="161" xfId="28" applyNumberFormat="1" applyFont="1" applyFill="1" applyBorder="1" applyAlignment="1" applyProtection="1">
      <alignment vertical="center"/>
    </xf>
    <xf numFmtId="41" fontId="22" fillId="0" borderId="0" xfId="26" applyFont="1" applyAlignment="1">
      <alignment horizontal="center" vertical="center"/>
    </xf>
    <xf numFmtId="41" fontId="23" fillId="0" borderId="0" xfId="26" applyFont="1" applyAlignment="1">
      <alignment vertical="center"/>
    </xf>
    <xf numFmtId="38" fontId="22" fillId="0" borderId="164" xfId="28" applyNumberFormat="1" applyFont="1" applyFill="1" applyBorder="1" applyAlignment="1" applyProtection="1">
      <alignment vertical="center"/>
    </xf>
    <xf numFmtId="0" fontId="49" fillId="0" borderId="0" xfId="23" applyFont="1">
      <alignment vertical="center"/>
    </xf>
    <xf numFmtId="38" fontId="58" fillId="0" borderId="0" xfId="23" applyNumberFormat="1" applyFont="1">
      <alignment vertical="center"/>
    </xf>
    <xf numFmtId="38" fontId="96" fillId="0" borderId="0" xfId="23" applyNumberFormat="1" applyFont="1">
      <alignment vertical="center"/>
    </xf>
    <xf numFmtId="38" fontId="58" fillId="0" borderId="0" xfId="24" applyNumberFormat="1" applyFont="1">
      <alignment vertical="center"/>
    </xf>
    <xf numFmtId="38" fontId="58" fillId="0" borderId="0" xfId="25" applyNumberFormat="1" applyFont="1">
      <alignment vertical="center"/>
    </xf>
    <xf numFmtId="38" fontId="58" fillId="0" borderId="0" xfId="25" applyNumberFormat="1" applyFont="1" applyBorder="1">
      <alignment vertical="center"/>
    </xf>
    <xf numFmtId="38" fontId="59" fillId="0" borderId="0" xfId="25" applyNumberFormat="1" applyFont="1" applyBorder="1" applyAlignment="1">
      <alignment vertical="center"/>
    </xf>
    <xf numFmtId="41" fontId="22" fillId="4" borderId="69" xfId="26" applyFont="1" applyFill="1" applyBorder="1" applyAlignment="1">
      <alignment vertical="center"/>
    </xf>
    <xf numFmtId="0" fontId="59" fillId="0" borderId="165" xfId="23" applyFont="1" applyBorder="1" applyAlignment="1">
      <alignment vertical="center"/>
    </xf>
    <xf numFmtId="41" fontId="22" fillId="4" borderId="70" xfId="26" applyFont="1" applyFill="1" applyBorder="1" applyAlignment="1">
      <alignment vertical="center"/>
    </xf>
    <xf numFmtId="0" fontId="59" fillId="0" borderId="70" xfId="23" applyFont="1" applyBorder="1" applyAlignment="1">
      <alignment horizontal="center" vertical="center"/>
    </xf>
    <xf numFmtId="41" fontId="22" fillId="4" borderId="72" xfId="26" applyFont="1" applyFill="1" applyBorder="1" applyAlignment="1">
      <alignment vertical="center"/>
    </xf>
    <xf numFmtId="0" fontId="59" fillId="0" borderId="26" xfId="23" applyFont="1" applyBorder="1">
      <alignment vertical="center"/>
    </xf>
    <xf numFmtId="0" fontId="59" fillId="0" borderId="72" xfId="23" applyFont="1" applyBorder="1">
      <alignment vertical="center"/>
    </xf>
    <xf numFmtId="41" fontId="22" fillId="4" borderId="79" xfId="26" applyFont="1" applyFill="1" applyBorder="1" applyAlignment="1">
      <alignment vertical="center"/>
    </xf>
    <xf numFmtId="0" fontId="59" fillId="0" borderId="79" xfId="23" applyFont="1" applyBorder="1">
      <alignment vertical="center"/>
    </xf>
    <xf numFmtId="0" fontId="97" fillId="0" borderId="0" xfId="23" applyFont="1">
      <alignment vertical="center"/>
    </xf>
    <xf numFmtId="0" fontId="91" fillId="0" borderId="0" xfId="23" applyFont="1" applyAlignment="1">
      <alignment vertical="center"/>
    </xf>
    <xf numFmtId="0" fontId="36" fillId="0" borderId="0" xfId="22" applyFont="1"/>
    <xf numFmtId="0" fontId="7" fillId="0" borderId="0" xfId="22" applyFont="1" applyAlignment="1"/>
    <xf numFmtId="0" fontId="7" fillId="0" borderId="0" xfId="22" applyFont="1" applyBorder="1" applyAlignment="1"/>
    <xf numFmtId="41" fontId="22" fillId="5" borderId="69" xfId="26" applyFont="1" applyFill="1" applyBorder="1" applyAlignment="1">
      <alignment vertical="center"/>
    </xf>
    <xf numFmtId="41" fontId="22" fillId="5" borderId="165" xfId="26" applyFont="1" applyFill="1" applyBorder="1" applyAlignment="1">
      <alignment vertical="center"/>
    </xf>
    <xf numFmtId="0" fontId="59" fillId="0" borderId="158" xfId="23" applyFont="1" applyBorder="1" applyAlignment="1">
      <alignment vertical="center"/>
    </xf>
    <xf numFmtId="41" fontId="22" fillId="5" borderId="70" xfId="26" applyFont="1" applyFill="1" applyBorder="1" applyAlignment="1">
      <alignment vertical="center"/>
    </xf>
    <xf numFmtId="41" fontId="22" fillId="5" borderId="167" xfId="26" applyFont="1" applyFill="1" applyBorder="1" applyAlignment="1">
      <alignment vertical="center"/>
    </xf>
    <xf numFmtId="41" fontId="22" fillId="5" borderId="72" xfId="26" applyFont="1" applyFill="1" applyBorder="1" applyAlignment="1">
      <alignment vertical="center"/>
    </xf>
    <xf numFmtId="41" fontId="22" fillId="5" borderId="26" xfId="26" applyFont="1" applyFill="1" applyBorder="1" applyAlignment="1">
      <alignment vertical="center"/>
    </xf>
    <xf numFmtId="41" fontId="22" fillId="5" borderId="0" xfId="26" applyFont="1" applyFill="1" applyBorder="1" applyAlignment="1">
      <alignment vertical="center"/>
    </xf>
    <xf numFmtId="0" fontId="59" fillId="0" borderId="61" xfId="23" applyFont="1" applyBorder="1" applyAlignment="1">
      <alignment horizontal="center" vertical="center"/>
    </xf>
    <xf numFmtId="0" fontId="59" fillId="0" borderId="162" xfId="23" applyFont="1" applyBorder="1">
      <alignment vertical="center"/>
    </xf>
    <xf numFmtId="41" fontId="22" fillId="5" borderId="79" xfId="26" applyFont="1" applyFill="1" applyBorder="1" applyAlignment="1">
      <alignment vertical="center"/>
    </xf>
    <xf numFmtId="41" fontId="22" fillId="5" borderId="166" xfId="26" applyFont="1" applyFill="1" applyBorder="1" applyAlignment="1">
      <alignment vertical="center"/>
    </xf>
    <xf numFmtId="0" fontId="59" fillId="0" borderId="163" xfId="23" applyFont="1" applyBorder="1">
      <alignment vertical="center"/>
    </xf>
    <xf numFmtId="0" fontId="5" fillId="0" borderId="0" xfId="1" applyFont="1" applyAlignment="1">
      <alignment horizontal="left" vertical="center"/>
    </xf>
    <xf numFmtId="41" fontId="22" fillId="0" borderId="0" xfId="26" applyFont="1" applyAlignment="1">
      <alignment vertical="center"/>
    </xf>
    <xf numFmtId="41" fontId="22" fillId="0" borderId="158" xfId="26" applyFont="1" applyBorder="1" applyAlignment="1">
      <alignment horizontal="center" vertical="center"/>
    </xf>
    <xf numFmtId="41" fontId="22" fillId="0" borderId="158" xfId="26" applyFont="1" applyBorder="1" applyAlignment="1">
      <alignment vertical="center"/>
    </xf>
    <xf numFmtId="38" fontId="22" fillId="0" borderId="0" xfId="27" applyNumberFormat="1" applyFont="1" applyBorder="1" applyAlignment="1">
      <alignment horizontal="left" vertical="center"/>
    </xf>
    <xf numFmtId="0" fontId="91" fillId="0" borderId="0" xfId="23" applyFont="1" applyAlignment="1">
      <alignment horizontal="left" vertical="center"/>
    </xf>
    <xf numFmtId="0" fontId="9" fillId="0" borderId="0" xfId="1" applyFont="1" applyAlignment="1">
      <alignment vertical="top" wrapText="1"/>
    </xf>
    <xf numFmtId="0" fontId="11" fillId="0" borderId="0" xfId="1" applyFont="1" applyFill="1" applyAlignment="1">
      <alignment horizontal="left" vertical="center"/>
    </xf>
    <xf numFmtId="0" fontId="1" fillId="0" borderId="0" xfId="18" applyAlignment="1">
      <alignment horizontal="left" vertical="center"/>
    </xf>
    <xf numFmtId="0" fontId="73" fillId="0" borderId="0" xfId="19" applyFont="1" applyBorder="1" applyAlignment="1">
      <alignment horizontal="left" vertical="center" wrapText="1"/>
    </xf>
    <xf numFmtId="0" fontId="18" fillId="0" borderId="0" xfId="3" applyFont="1" applyAlignment="1">
      <alignment horizontal="left" vertical="center"/>
    </xf>
    <xf numFmtId="0" fontId="98" fillId="0" borderId="0" xfId="22" applyFont="1"/>
    <xf numFmtId="0" fontId="2" fillId="0" borderId="0" xfId="22" applyFont="1"/>
    <xf numFmtId="0" fontId="99" fillId="0" borderId="0" xfId="23" applyFont="1" applyAlignment="1">
      <alignment vertical="center"/>
    </xf>
    <xf numFmtId="177" fontId="22" fillId="0" borderId="62" xfId="17" applyNumberFormat="1" applyFont="1" applyBorder="1" applyAlignment="1"/>
    <xf numFmtId="177" fontId="22" fillId="0" borderId="10" xfId="4" applyNumberFormat="1" applyFont="1" applyBorder="1">
      <alignment vertical="center"/>
    </xf>
    <xf numFmtId="0" fontId="100" fillId="0" borderId="0" xfId="23" applyFont="1">
      <alignment vertical="center"/>
    </xf>
    <xf numFmtId="0" fontId="58" fillId="0" borderId="0" xfId="23" applyFont="1">
      <alignment vertical="center"/>
    </xf>
    <xf numFmtId="0" fontId="10" fillId="0" borderId="0" xfId="1" applyFont="1" applyFill="1" applyAlignment="1">
      <alignment horizontal="right" vertical="center"/>
    </xf>
    <xf numFmtId="0" fontId="23" fillId="0" borderId="0" xfId="1" applyFont="1" applyAlignment="1">
      <alignment vertical="top" wrapText="1"/>
    </xf>
    <xf numFmtId="0" fontId="52" fillId="0" borderId="0" xfId="3" applyFont="1" applyBorder="1">
      <alignment vertical="center"/>
    </xf>
    <xf numFmtId="0" fontId="2" fillId="0" borderId="0" xfId="3" applyFont="1" applyBorder="1">
      <alignment vertical="center"/>
    </xf>
    <xf numFmtId="0" fontId="74" fillId="0" borderId="67" xfId="19" applyFont="1" applyBorder="1" applyAlignment="1">
      <alignment horizontal="center" vertical="center"/>
    </xf>
    <xf numFmtId="0" fontId="76" fillId="0" borderId="29" xfId="19" applyFont="1" applyBorder="1" applyAlignment="1">
      <alignment horizontal="left" vertical="center" wrapText="1"/>
    </xf>
    <xf numFmtId="0" fontId="76" fillId="0" borderId="29" xfId="19" applyFont="1" applyBorder="1" applyAlignment="1">
      <alignment horizontal="left" vertical="center"/>
    </xf>
    <xf numFmtId="0" fontId="76" fillId="0" borderId="29" xfId="19" applyFont="1" applyBorder="1" applyAlignment="1">
      <alignment horizontal="center" vertical="center" wrapText="1"/>
    </xf>
    <xf numFmtId="56" fontId="75" fillId="0" borderId="47" xfId="19" applyNumberFormat="1" applyFont="1" applyBorder="1" applyAlignment="1">
      <alignment horizontal="center" vertical="center" wrapText="1"/>
    </xf>
    <xf numFmtId="0" fontId="73" fillId="0" borderId="29" xfId="19" applyFont="1" applyBorder="1" applyAlignment="1">
      <alignment vertical="center" wrapText="1"/>
    </xf>
    <xf numFmtId="0" fontId="73" fillId="0" borderId="14" xfId="19" applyFont="1" applyBorder="1" applyAlignment="1">
      <alignment vertical="center" wrapText="1"/>
    </xf>
    <xf numFmtId="0" fontId="22" fillId="0" borderId="0" xfId="1" applyFont="1" applyFill="1">
      <alignment vertical="center"/>
    </xf>
    <xf numFmtId="0" fontId="22" fillId="0" borderId="0" xfId="1" applyFont="1" applyFill="1" applyAlignment="1">
      <alignment horizontal="center" vertical="center"/>
    </xf>
    <xf numFmtId="0" fontId="22" fillId="0" borderId="0" xfId="1" applyFont="1" applyFill="1" applyAlignment="1">
      <alignment horizontal="left" vertical="center"/>
    </xf>
    <xf numFmtId="0" fontId="42" fillId="0" borderId="0" xfId="1" applyFont="1" applyFill="1" applyAlignment="1">
      <alignment horizontal="left" vertical="center"/>
    </xf>
    <xf numFmtId="0" fontId="72" fillId="0" borderId="0" xfId="1" applyFont="1" applyFill="1">
      <alignment vertical="center"/>
    </xf>
    <xf numFmtId="0" fontId="23" fillId="0" borderId="0" xfId="1" applyFont="1" applyFill="1">
      <alignment vertical="center"/>
    </xf>
    <xf numFmtId="0" fontId="29" fillId="0" borderId="0" xfId="1" applyFont="1" applyFill="1" applyAlignment="1">
      <alignment horizontal="left" vertical="center"/>
    </xf>
    <xf numFmtId="0" fontId="22" fillId="0" borderId="0" xfId="1" applyFont="1" applyAlignment="1">
      <alignment vertical="center"/>
    </xf>
    <xf numFmtId="0" fontId="22" fillId="0" borderId="0" xfId="1" applyFont="1" applyAlignment="1">
      <alignment horizontal="center" vertical="center"/>
    </xf>
    <xf numFmtId="0" fontId="22" fillId="0" borderId="0" xfId="1" applyFont="1" applyAlignment="1">
      <alignment horizontal="left" vertical="center"/>
    </xf>
    <xf numFmtId="0" fontId="22" fillId="0" borderId="0" xfId="1" applyFont="1" applyAlignment="1">
      <alignment horizontal="right" vertical="center"/>
    </xf>
    <xf numFmtId="0" fontId="42" fillId="0" borderId="0" xfId="1" applyFont="1">
      <alignment vertical="center"/>
    </xf>
    <xf numFmtId="56" fontId="22" fillId="0" borderId="0" xfId="1" applyNumberFormat="1" applyFont="1">
      <alignment vertical="center"/>
    </xf>
    <xf numFmtId="0" fontId="22" fillId="0" borderId="0" xfId="1" applyFont="1" applyFill="1" applyAlignment="1">
      <alignment horizontal="right" vertical="center"/>
    </xf>
    <xf numFmtId="0" fontId="22" fillId="0" borderId="1" xfId="2" applyFont="1" applyFill="1" applyBorder="1">
      <alignment vertical="center"/>
    </xf>
    <xf numFmtId="0" fontId="22" fillId="0" borderId="0" xfId="1" applyFont="1" applyFill="1" applyAlignment="1">
      <alignment vertical="center"/>
    </xf>
    <xf numFmtId="0" fontId="22" fillId="0" borderId="0" xfId="1" applyFont="1" applyFill="1" applyAlignment="1">
      <alignment vertical="center" wrapText="1"/>
    </xf>
    <xf numFmtId="0" fontId="18" fillId="0" borderId="0" xfId="1" applyFont="1" applyFill="1" applyAlignment="1">
      <alignment horizontal="right" vertical="center"/>
    </xf>
    <xf numFmtId="0" fontId="52" fillId="0" borderId="0" xfId="1" applyFont="1" applyAlignment="1">
      <alignment vertical="center"/>
    </xf>
    <xf numFmtId="0" fontId="22" fillId="0" borderId="0" xfId="1" applyFont="1" applyFill="1" applyAlignment="1">
      <alignment horizontal="left" vertical="top" wrapText="1"/>
    </xf>
    <xf numFmtId="0" fontId="22" fillId="0" borderId="0" xfId="1" applyFont="1" applyFill="1" applyAlignment="1">
      <alignment vertical="top"/>
    </xf>
    <xf numFmtId="0" fontId="18" fillId="0" borderId="0" xfId="3" applyFont="1" applyAlignment="1">
      <alignment vertical="top" wrapText="1"/>
    </xf>
    <xf numFmtId="0" fontId="22" fillId="0" borderId="0" xfId="3" applyFont="1" applyAlignment="1">
      <alignment vertical="top" wrapText="1"/>
    </xf>
    <xf numFmtId="0" fontId="22" fillId="0" borderId="0" xfId="4" applyFont="1" applyAlignment="1">
      <alignment vertical="center"/>
    </xf>
    <xf numFmtId="0" fontId="72" fillId="0" borderId="0" xfId="3" applyFont="1" applyAlignment="1">
      <alignment vertical="top" wrapText="1"/>
    </xf>
    <xf numFmtId="0" fontId="22" fillId="0" borderId="0" xfId="3" applyFont="1">
      <alignment vertical="center"/>
    </xf>
    <xf numFmtId="0" fontId="22" fillId="0" borderId="0" xfId="3" applyFont="1" applyAlignment="1">
      <alignment vertical="center"/>
    </xf>
    <xf numFmtId="0" fontId="22" fillId="0" borderId="0" xfId="3" applyFont="1" applyAlignment="1">
      <alignment vertical="top"/>
    </xf>
    <xf numFmtId="0" fontId="23" fillId="0" borderId="0" xfId="3" applyFont="1" applyAlignment="1">
      <alignment horizontal="left" vertical="top"/>
    </xf>
    <xf numFmtId="0" fontId="11" fillId="0" borderId="0" xfId="5" applyFont="1" applyBorder="1" applyAlignment="1">
      <alignment horizontal="center" vertical="center"/>
    </xf>
    <xf numFmtId="0" fontId="22" fillId="0" borderId="12" xfId="1" applyFont="1" applyBorder="1" applyAlignment="1">
      <alignment horizontal="center" vertical="center"/>
    </xf>
    <xf numFmtId="0" fontId="22" fillId="0" borderId="11" xfId="1" applyFont="1" applyBorder="1" applyAlignment="1">
      <alignment horizontal="center" vertical="center"/>
    </xf>
    <xf numFmtId="0" fontId="22" fillId="0" borderId="10" xfId="1" applyFont="1" applyBorder="1" applyAlignment="1">
      <alignment horizontal="center" vertical="center"/>
    </xf>
    <xf numFmtId="0" fontId="42" fillId="0" borderId="9" xfId="5" applyFont="1" applyBorder="1" applyAlignment="1">
      <alignment horizontal="center" vertical="center"/>
    </xf>
    <xf numFmtId="0" fontId="42" fillId="0" borderId="8" xfId="5" applyFont="1" applyBorder="1" applyAlignment="1">
      <alignment horizontal="center" vertical="center"/>
    </xf>
    <xf numFmtId="0" fontId="42" fillId="0" borderId="7" xfId="5" applyFont="1" applyBorder="1" applyAlignment="1">
      <alignment horizontal="center" vertical="center"/>
    </xf>
    <xf numFmtId="0" fontId="42" fillId="0" borderId="6" xfId="5" applyFont="1" applyBorder="1" applyAlignment="1">
      <alignment horizontal="center" vertical="center"/>
    </xf>
    <xf numFmtId="0" fontId="42" fillId="0" borderId="1" xfId="5" applyFont="1" applyBorder="1" applyAlignment="1">
      <alignment horizontal="center" vertical="center"/>
    </xf>
    <xf numFmtId="0" fontId="42" fillId="0" borderId="5" xfId="5" applyFont="1" applyBorder="1" applyAlignment="1">
      <alignment horizontal="center" vertical="center"/>
    </xf>
    <xf numFmtId="0" fontId="42" fillId="0" borderId="4" xfId="5" applyFont="1" applyBorder="1" applyAlignment="1">
      <alignment horizontal="center" vertical="center"/>
    </xf>
    <xf numFmtId="0" fontId="42" fillId="0" borderId="3" xfId="5" applyFont="1" applyBorder="1" applyAlignment="1">
      <alignment horizontal="center" vertical="center"/>
    </xf>
    <xf numFmtId="0" fontId="22" fillId="0" borderId="2" xfId="1" applyFont="1" applyBorder="1">
      <alignment vertical="center"/>
    </xf>
    <xf numFmtId="0" fontId="42" fillId="0" borderId="2" xfId="5" applyFont="1" applyBorder="1" applyAlignment="1">
      <alignment horizontal="center" vertical="center"/>
    </xf>
    <xf numFmtId="0" fontId="42" fillId="0" borderId="0" xfId="5" applyFont="1" applyBorder="1" applyAlignment="1">
      <alignment horizontal="center" vertical="center"/>
    </xf>
    <xf numFmtId="0" fontId="11" fillId="0" borderId="0" xfId="5" applyFont="1" applyBorder="1" applyAlignment="1">
      <alignment horizontal="left" vertical="top"/>
    </xf>
    <xf numFmtId="0" fontId="23" fillId="0" borderId="0" xfId="3" applyFont="1">
      <alignment vertical="center"/>
    </xf>
    <xf numFmtId="0" fontId="23" fillId="0" borderId="0" xfId="3" applyFont="1" applyAlignment="1">
      <alignment horizontal="center" vertical="center"/>
    </xf>
    <xf numFmtId="0" fontId="23" fillId="0" borderId="0" xfId="3" applyFont="1" applyAlignment="1">
      <alignment horizontal="left" vertical="center"/>
    </xf>
    <xf numFmtId="0" fontId="22" fillId="0" borderId="0" xfId="3" applyFont="1" applyAlignment="1">
      <alignment horizontal="center" vertical="center"/>
    </xf>
    <xf numFmtId="0" fontId="22" fillId="0" borderId="0" xfId="3" applyFont="1" applyAlignment="1">
      <alignment horizontal="left" vertical="center"/>
    </xf>
    <xf numFmtId="0" fontId="20" fillId="0" borderId="0" xfId="3" applyFont="1">
      <alignment vertical="center"/>
    </xf>
    <xf numFmtId="0" fontId="52" fillId="0" borderId="0" xfId="3" applyFont="1">
      <alignment vertical="center"/>
    </xf>
    <xf numFmtId="0" fontId="42" fillId="0" borderId="0" xfId="3" applyFont="1" applyAlignment="1">
      <alignment horizontal="center" vertical="center"/>
    </xf>
    <xf numFmtId="0" fontId="9" fillId="0" borderId="0" xfId="1" applyFont="1" applyAlignment="1">
      <alignment horizontal="center" vertical="center"/>
    </xf>
    <xf numFmtId="0" fontId="5" fillId="0" borderId="0" xfId="1" applyFont="1" applyAlignment="1">
      <alignment horizontal="left" vertical="center"/>
    </xf>
    <xf numFmtId="0" fontId="22" fillId="0" borderId="0" xfId="1" applyFont="1" applyAlignment="1">
      <alignment horizontal="left" vertical="center"/>
    </xf>
    <xf numFmtId="0" fontId="22" fillId="0" borderId="0" xfId="1" applyFont="1" applyFill="1" applyAlignment="1">
      <alignment horizontal="left" vertical="center"/>
    </xf>
    <xf numFmtId="0" fontId="42" fillId="0" borderId="0" xfId="1" applyFont="1" applyFill="1" applyAlignment="1">
      <alignment horizontal="left" vertical="center"/>
    </xf>
    <xf numFmtId="0" fontId="23" fillId="0" borderId="0" xfId="1" applyFont="1" applyFill="1" applyAlignment="1">
      <alignment horizontal="left" vertical="top" wrapText="1"/>
    </xf>
    <xf numFmtId="0" fontId="9" fillId="0" borderId="0" xfId="1" applyFont="1" applyFill="1" applyAlignment="1">
      <alignment horizontal="center" vertical="center"/>
    </xf>
    <xf numFmtId="0" fontId="22" fillId="0" borderId="0" xfId="1" applyFont="1" applyFill="1" applyAlignment="1">
      <alignment horizontal="center" vertical="center"/>
    </xf>
    <xf numFmtId="0" fontId="23" fillId="0" borderId="0" xfId="1" applyFont="1" applyAlignment="1">
      <alignment horizontal="left" vertical="top" wrapText="1"/>
    </xf>
    <xf numFmtId="0" fontId="19" fillId="0" borderId="0" xfId="1" applyFont="1" applyAlignment="1">
      <alignment horizontal="left" vertical="center"/>
    </xf>
    <xf numFmtId="0" fontId="22" fillId="0" borderId="0" xfId="1" applyFont="1" applyAlignment="1">
      <alignment vertical="center"/>
    </xf>
    <xf numFmtId="0" fontId="22" fillId="0" borderId="0" xfId="1" applyFont="1" applyAlignment="1">
      <alignment horizontal="center" vertical="center"/>
    </xf>
    <xf numFmtId="0" fontId="22" fillId="0" borderId="0" xfId="1" applyFont="1" applyFill="1" applyAlignment="1">
      <alignment horizontal="left" vertical="center" wrapText="1"/>
    </xf>
    <xf numFmtId="0" fontId="22" fillId="0" borderId="168" xfId="1" applyFont="1" applyFill="1" applyBorder="1" applyAlignment="1">
      <alignment horizontal="left" vertical="top" wrapText="1"/>
    </xf>
    <xf numFmtId="0" fontId="22" fillId="0" borderId="169" xfId="1" applyFont="1" applyFill="1" applyBorder="1" applyAlignment="1">
      <alignment horizontal="left" vertical="top" wrapText="1"/>
    </xf>
    <xf numFmtId="0" fontId="22" fillId="0" borderId="0" xfId="1" applyFont="1" applyFill="1" applyAlignment="1">
      <alignment horizontal="left" vertical="top" wrapText="1"/>
    </xf>
    <xf numFmtId="0" fontId="1" fillId="0" borderId="0" xfId="18" applyFont="1" applyBorder="1" applyAlignment="1">
      <alignment horizontal="left" vertical="center" wrapText="1"/>
    </xf>
    <xf numFmtId="0" fontId="1" fillId="0" borderId="0" xfId="18" applyBorder="1" applyAlignment="1">
      <alignment horizontal="left" vertical="center"/>
    </xf>
    <xf numFmtId="0" fontId="1" fillId="0" borderId="0" xfId="18" applyBorder="1" applyAlignment="1">
      <alignment horizontal="left" vertical="center" wrapText="1"/>
    </xf>
    <xf numFmtId="0" fontId="1" fillId="0" borderId="0" xfId="20" applyBorder="1" applyAlignment="1">
      <alignment horizontal="left" vertical="center"/>
    </xf>
    <xf numFmtId="0" fontId="78" fillId="0" borderId="28" xfId="19" applyFont="1" applyBorder="1" applyAlignment="1">
      <alignment horizontal="center" vertical="center"/>
    </xf>
    <xf numFmtId="0" fontId="78" fillId="0" borderId="32" xfId="19" applyFont="1" applyBorder="1" applyAlignment="1">
      <alignment horizontal="center" vertical="center"/>
    </xf>
    <xf numFmtId="0" fontId="78" fillId="0" borderId="27" xfId="19" applyFont="1" applyBorder="1" applyAlignment="1">
      <alignment horizontal="center" vertical="center"/>
    </xf>
    <xf numFmtId="0" fontId="1" fillId="0" borderId="0" xfId="18" applyAlignment="1">
      <alignment horizontal="left" vertical="center"/>
    </xf>
    <xf numFmtId="0" fontId="77" fillId="0" borderId="28" xfId="19" applyFont="1" applyBorder="1" applyAlignment="1">
      <alignment horizontal="center" vertical="center"/>
    </xf>
    <xf numFmtId="0" fontId="77" fillId="0" borderId="32" xfId="19" applyFont="1" applyBorder="1" applyAlignment="1">
      <alignment horizontal="center" vertical="center"/>
    </xf>
    <xf numFmtId="0" fontId="77" fillId="0" borderId="27" xfId="19" applyFont="1" applyBorder="1" applyAlignment="1">
      <alignment horizontal="center" vertical="center"/>
    </xf>
    <xf numFmtId="0" fontId="20" fillId="0" borderId="1" xfId="19" applyFont="1" applyBorder="1" applyAlignment="1">
      <alignment horizontal="left" vertical="center" wrapText="1"/>
    </xf>
    <xf numFmtId="0" fontId="20" fillId="0" borderId="1" xfId="19" applyFont="1" applyBorder="1" applyAlignment="1">
      <alignment horizontal="left" vertical="center"/>
    </xf>
    <xf numFmtId="0" fontId="76" fillId="0" borderId="1" xfId="19" applyFont="1" applyBorder="1" applyAlignment="1">
      <alignment horizontal="left" vertical="center" wrapText="1"/>
    </xf>
    <xf numFmtId="0" fontId="82" fillId="0" borderId="1" xfId="19" applyFont="1" applyBorder="1" applyAlignment="1">
      <alignment horizontal="center" vertical="center"/>
    </xf>
    <xf numFmtId="0" fontId="81" fillId="0" borderId="1" xfId="19" applyFont="1" applyBorder="1" applyAlignment="1">
      <alignment horizontal="center" vertical="center"/>
    </xf>
    <xf numFmtId="0" fontId="74" fillId="0" borderId="1" xfId="19" applyFont="1" applyBorder="1" applyAlignment="1">
      <alignment horizontal="center" vertical="center"/>
    </xf>
    <xf numFmtId="0" fontId="73" fillId="0" borderId="29" xfId="19" applyFont="1" applyBorder="1" applyAlignment="1">
      <alignment horizontal="left" vertical="center" wrapText="1"/>
    </xf>
    <xf numFmtId="0" fontId="73" fillId="0" borderId="0" xfId="19" applyFont="1" applyBorder="1" applyAlignment="1">
      <alignment horizontal="left" vertical="center" wrapText="1"/>
    </xf>
    <xf numFmtId="0" fontId="73" fillId="0" borderId="14" xfId="19" applyFont="1" applyBorder="1" applyAlignment="1">
      <alignment horizontal="left" vertical="center" wrapText="1"/>
    </xf>
    <xf numFmtId="0" fontId="23" fillId="0" borderId="66" xfId="1" applyFont="1" applyBorder="1" applyAlignment="1">
      <alignment horizontal="left" vertical="top" wrapText="1"/>
    </xf>
    <xf numFmtId="0" fontId="9" fillId="0" borderId="67" xfId="11" applyFont="1" applyBorder="1" applyAlignment="1">
      <alignment horizontal="left"/>
    </xf>
    <xf numFmtId="0" fontId="9" fillId="0" borderId="29" xfId="11" applyFont="1" applyBorder="1" applyAlignment="1">
      <alignment horizontal="left"/>
    </xf>
    <xf numFmtId="0" fontId="9" fillId="0" borderId="47" xfId="11" applyFont="1" applyBorder="1" applyAlignment="1">
      <alignment horizontal="left"/>
    </xf>
    <xf numFmtId="0" fontId="75" fillId="0" borderId="31" xfId="18" applyFont="1" applyBorder="1" applyAlignment="1">
      <alignment horizontal="right"/>
    </xf>
    <xf numFmtId="0" fontId="75" fillId="0" borderId="0" xfId="18" applyFont="1" applyBorder="1" applyAlignment="1">
      <alignment horizontal="right"/>
    </xf>
    <xf numFmtId="0" fontId="75" fillId="0" borderId="66" xfId="18" applyFont="1" applyBorder="1" applyAlignment="1">
      <alignment horizontal="right"/>
    </xf>
    <xf numFmtId="0" fontId="78" fillId="0" borderId="28" xfId="19" applyFont="1" applyBorder="1" applyAlignment="1">
      <alignment horizontal="center" vertical="center" shrinkToFit="1"/>
    </xf>
    <xf numFmtId="0" fontId="78" fillId="0" borderId="32" xfId="19" applyFont="1" applyBorder="1" applyAlignment="1">
      <alignment horizontal="center" vertical="center" shrinkToFit="1"/>
    </xf>
    <xf numFmtId="0" fontId="78" fillId="0" borderId="27" xfId="19" applyFont="1" applyBorder="1" applyAlignment="1">
      <alignment horizontal="center" vertical="center" shrinkToFit="1"/>
    </xf>
    <xf numFmtId="0" fontId="74" fillId="0" borderId="1" xfId="21" applyFont="1" applyBorder="1" applyAlignment="1">
      <alignment horizontal="center" vertical="center"/>
    </xf>
    <xf numFmtId="0" fontId="78" fillId="0" borderId="28" xfId="21" applyFont="1" applyBorder="1" applyAlignment="1">
      <alignment horizontal="center" vertical="center"/>
    </xf>
    <xf numFmtId="0" fontId="78" fillId="0" borderId="32" xfId="21" applyFont="1" applyBorder="1" applyAlignment="1">
      <alignment horizontal="center" vertical="center"/>
    </xf>
    <xf numFmtId="0" fontId="78" fillId="0" borderId="27" xfId="21" applyFont="1" applyBorder="1" applyAlignment="1">
      <alignment horizontal="center" vertical="center"/>
    </xf>
    <xf numFmtId="0" fontId="20" fillId="0" borderId="1" xfId="21" applyFont="1" applyBorder="1" applyAlignment="1">
      <alignment horizontal="left" vertical="center" wrapText="1"/>
    </xf>
    <xf numFmtId="0" fontId="20" fillId="0" borderId="1" xfId="21" applyFont="1" applyBorder="1" applyAlignment="1">
      <alignment horizontal="left" vertical="center"/>
    </xf>
    <xf numFmtId="0" fontId="76" fillId="0" borderId="1" xfId="21" applyFont="1" applyBorder="1" applyAlignment="1">
      <alignment horizontal="left" vertical="center"/>
    </xf>
    <xf numFmtId="0" fontId="76" fillId="0" borderId="28" xfId="21" applyFont="1" applyBorder="1" applyAlignment="1">
      <alignment horizontal="left" vertical="center"/>
    </xf>
    <xf numFmtId="0" fontId="74" fillId="0" borderId="45" xfId="19" applyFont="1" applyBorder="1" applyAlignment="1">
      <alignment horizontal="center" vertical="center"/>
    </xf>
    <xf numFmtId="0" fontId="74" fillId="0" borderId="68" xfId="19" applyFont="1" applyBorder="1" applyAlignment="1">
      <alignment horizontal="center" vertical="center"/>
    </xf>
    <xf numFmtId="0" fontId="76" fillId="0" borderId="1" xfId="19" applyFont="1" applyBorder="1" applyAlignment="1">
      <alignment horizontal="left" vertical="center"/>
    </xf>
    <xf numFmtId="0" fontId="22" fillId="0" borderId="0" xfId="3" applyFont="1" applyAlignment="1">
      <alignment horizontal="left" vertical="top" wrapText="1"/>
    </xf>
    <xf numFmtId="0" fontId="9" fillId="0" borderId="0" xfId="3" applyFont="1" applyAlignment="1">
      <alignment horizontal="left" vertical="center"/>
    </xf>
    <xf numFmtId="0" fontId="23" fillId="0" borderId="0" xfId="3" applyFont="1" applyAlignment="1">
      <alignment horizontal="left" vertical="top"/>
    </xf>
    <xf numFmtId="0" fontId="22" fillId="0" borderId="0" xfId="3" applyFont="1" applyAlignment="1">
      <alignment vertical="top" wrapText="1"/>
    </xf>
    <xf numFmtId="0" fontId="22" fillId="0" borderId="0" xfId="3" applyFont="1" applyAlignment="1">
      <alignment vertical="center" wrapText="1"/>
    </xf>
    <xf numFmtId="0" fontId="9" fillId="0" borderId="0" xfId="1" applyFont="1" applyAlignment="1">
      <alignment horizontal="left" vertical="center"/>
    </xf>
    <xf numFmtId="0" fontId="18" fillId="0" borderId="0" xfId="1" applyFont="1" applyBorder="1" applyAlignment="1">
      <alignment horizontal="center" vertical="center"/>
    </xf>
    <xf numFmtId="0" fontId="19" fillId="0" borderId="0" xfId="3" applyFont="1" applyAlignment="1">
      <alignment horizontal="left" vertical="center"/>
    </xf>
    <xf numFmtId="0" fontId="22" fillId="0" borderId="0" xfId="3" applyFont="1" applyAlignment="1">
      <alignment horizontal="left" vertical="center" shrinkToFit="1"/>
    </xf>
    <xf numFmtId="0" fontId="22" fillId="0" borderId="0" xfId="3" applyFont="1" applyAlignment="1">
      <alignment horizontal="left" vertical="center" wrapText="1"/>
    </xf>
    <xf numFmtId="0" fontId="22" fillId="0" borderId="0" xfId="3" applyFont="1" applyAlignment="1">
      <alignment horizontal="left" vertical="center"/>
    </xf>
    <xf numFmtId="0" fontId="13" fillId="0" borderId="0" xfId="3" applyFont="1" applyAlignment="1">
      <alignment horizontal="center" vertical="center"/>
    </xf>
    <xf numFmtId="0" fontId="23" fillId="0" borderId="0" xfId="3" applyFont="1" applyAlignment="1">
      <alignment horizontal="left" vertical="top" wrapText="1"/>
    </xf>
    <xf numFmtId="0" fontId="37" fillId="0" borderId="1" xfId="7" applyFont="1" applyBorder="1" applyAlignment="1">
      <alignment vertical="center" wrapText="1"/>
    </xf>
    <xf numFmtId="0" fontId="37" fillId="0" borderId="1" xfId="7" applyFont="1" applyBorder="1" applyAlignment="1">
      <alignment horizontal="left" vertical="center" wrapText="1"/>
    </xf>
    <xf numFmtId="0" fontId="37" fillId="0" borderId="0" xfId="7" applyFont="1" applyBorder="1" applyAlignment="1">
      <alignment horizontal="right" vertical="center" wrapText="1"/>
    </xf>
    <xf numFmtId="0" fontId="37" fillId="0" borderId="28" xfId="7" applyFont="1" applyBorder="1" applyAlignment="1">
      <alignment horizontal="left" vertical="center" wrapText="1"/>
    </xf>
    <xf numFmtId="0" fontId="37" fillId="0" borderId="27" xfId="7" applyFont="1" applyBorder="1" applyAlignment="1">
      <alignment horizontal="left" vertical="center" wrapText="1"/>
    </xf>
    <xf numFmtId="0" fontId="37" fillId="0" borderId="18" xfId="7" applyFont="1" applyBorder="1" applyAlignment="1">
      <alignment horizontal="right" vertical="center"/>
    </xf>
    <xf numFmtId="0" fontId="37" fillId="0" borderId="17" xfId="7" applyFont="1" applyBorder="1" applyAlignment="1">
      <alignment horizontal="right" vertical="center"/>
    </xf>
    <xf numFmtId="0" fontId="37" fillId="0" borderId="29" xfId="7" applyFont="1" applyBorder="1" applyAlignment="1">
      <alignment horizontal="right" vertical="center" wrapText="1"/>
    </xf>
    <xf numFmtId="177" fontId="7" fillId="0" borderId="31" xfId="8" applyNumberFormat="1" applyFont="1" applyBorder="1" applyAlignment="1">
      <alignment horizontal="right" vertical="center"/>
    </xf>
    <xf numFmtId="177" fontId="7" fillId="0" borderId="7" xfId="8" applyNumberFormat="1" applyFont="1" applyBorder="1" applyAlignment="1">
      <alignment horizontal="right" vertical="center"/>
    </xf>
    <xf numFmtId="0" fontId="45" fillId="0" borderId="0" xfId="9" applyFont="1" applyAlignment="1">
      <alignment vertical="center"/>
    </xf>
    <xf numFmtId="0" fontId="37" fillId="0" borderId="43" xfId="7" applyFont="1" applyBorder="1" applyAlignment="1">
      <alignment horizontal="center" vertical="center"/>
    </xf>
    <xf numFmtId="0" fontId="37" fillId="0" borderId="42" xfId="7" applyFont="1" applyBorder="1" applyAlignment="1">
      <alignment horizontal="center" vertical="center"/>
    </xf>
    <xf numFmtId="0" fontId="37" fillId="0" borderId="41" xfId="7" applyFont="1" applyBorder="1" applyAlignment="1">
      <alignment horizontal="center" vertical="center"/>
    </xf>
    <xf numFmtId="0" fontId="37" fillId="0" borderId="40" xfId="7" applyFont="1" applyBorder="1" applyAlignment="1">
      <alignment horizontal="center" vertical="center"/>
    </xf>
    <xf numFmtId="0" fontId="37" fillId="0" borderId="21" xfId="7" applyFont="1" applyBorder="1" applyAlignment="1">
      <alignment horizontal="center" vertical="center"/>
    </xf>
    <xf numFmtId="0" fontId="37" fillId="0" borderId="39" xfId="7" applyFont="1" applyBorder="1" applyAlignment="1">
      <alignment horizontal="center" vertical="center"/>
    </xf>
    <xf numFmtId="0" fontId="37" fillId="0" borderId="1" xfId="7" applyFont="1" applyBorder="1" applyAlignment="1">
      <alignment vertical="center"/>
    </xf>
    <xf numFmtId="0" fontId="10" fillId="0" borderId="0" xfId="3" applyFont="1" applyAlignment="1">
      <alignment horizontal="center" vertical="center"/>
    </xf>
    <xf numFmtId="0" fontId="9" fillId="0" borderId="0" xfId="3" applyFont="1" applyAlignment="1">
      <alignment vertical="center"/>
    </xf>
    <xf numFmtId="0" fontId="10" fillId="0" borderId="0" xfId="3" applyFont="1" applyAlignment="1">
      <alignment horizontal="left" vertical="center" wrapText="1"/>
    </xf>
    <xf numFmtId="0" fontId="9" fillId="0" borderId="0" xfId="1" applyFont="1" applyAlignment="1">
      <alignment vertical="center"/>
    </xf>
    <xf numFmtId="0" fontId="9" fillId="0" borderId="0" xfId="1" applyFont="1" applyAlignment="1">
      <alignment horizontal="center" vertical="top" wrapText="1"/>
    </xf>
    <xf numFmtId="0" fontId="9" fillId="0" borderId="0" xfId="1" applyFont="1" applyAlignment="1">
      <alignment horizontal="left" vertical="top" wrapText="1"/>
    </xf>
    <xf numFmtId="38" fontId="59" fillId="0" borderId="0" xfId="23" applyNumberFormat="1" applyFont="1" applyAlignment="1">
      <alignment horizontal="left" vertical="top" wrapText="1"/>
    </xf>
    <xf numFmtId="0" fontId="87" fillId="0" borderId="0" xfId="23" applyFont="1" applyAlignment="1">
      <alignment horizontal="left" vertical="center"/>
    </xf>
    <xf numFmtId="41" fontId="22" fillId="0" borderId="0" xfId="26" applyFont="1" applyAlignment="1">
      <alignment vertical="center"/>
    </xf>
    <xf numFmtId="41" fontId="72" fillId="0" borderId="0" xfId="26" applyFont="1" applyAlignment="1">
      <alignment vertical="center"/>
    </xf>
    <xf numFmtId="41" fontId="22" fillId="0" borderId="163" xfId="26" applyFont="1" applyBorder="1" applyAlignment="1">
      <alignment horizontal="center" vertical="center"/>
    </xf>
    <xf numFmtId="41" fontId="22" fillId="0" borderId="157" xfId="26" applyFont="1" applyBorder="1" applyAlignment="1">
      <alignment horizontal="center" vertical="center"/>
    </xf>
    <xf numFmtId="41" fontId="22" fillId="0" borderId="162" xfId="26" applyFont="1" applyBorder="1" applyAlignment="1">
      <alignment horizontal="center" vertical="center"/>
    </xf>
    <xf numFmtId="41" fontId="22" fillId="0" borderId="0" xfId="26" applyFont="1" applyBorder="1" applyAlignment="1">
      <alignment horizontal="center" vertical="center"/>
    </xf>
    <xf numFmtId="41" fontId="22" fillId="0" borderId="159" xfId="26" applyFont="1" applyBorder="1" applyAlignment="1">
      <alignment horizontal="center" vertical="center"/>
    </xf>
    <xf numFmtId="41" fontId="22" fillId="0" borderId="158" xfId="26" applyFont="1" applyBorder="1" applyAlignment="1">
      <alignment horizontal="center" vertical="center"/>
    </xf>
    <xf numFmtId="41" fontId="22" fillId="0" borderId="61" xfId="26" applyFont="1" applyBorder="1" applyAlignment="1">
      <alignment horizontal="center" vertical="center"/>
    </xf>
    <xf numFmtId="41" fontId="22" fillId="0" borderId="60" xfId="26" applyFont="1" applyBorder="1" applyAlignment="1">
      <alignment horizontal="center" vertical="center"/>
    </xf>
    <xf numFmtId="41" fontId="22" fillId="0" borderId="79" xfId="26" applyFont="1" applyBorder="1" applyAlignment="1">
      <alignment horizontal="center" vertical="center"/>
    </xf>
    <xf numFmtId="41" fontId="22" fillId="0" borderId="72" xfId="26" applyFont="1" applyBorder="1" applyAlignment="1">
      <alignment horizontal="center" vertical="center"/>
    </xf>
    <xf numFmtId="41" fontId="22" fillId="0" borderId="69" xfId="26" applyFont="1" applyBorder="1" applyAlignment="1">
      <alignment horizontal="center" vertical="center"/>
    </xf>
    <xf numFmtId="41" fontId="22" fillId="0" borderId="79" xfId="26" applyFont="1" applyBorder="1" applyAlignment="1">
      <alignment vertical="center" textRotation="255"/>
    </xf>
    <xf numFmtId="41" fontId="22" fillId="0" borderId="72" xfId="26" applyFont="1" applyBorder="1" applyAlignment="1">
      <alignment vertical="center" textRotation="255"/>
    </xf>
    <xf numFmtId="41" fontId="22" fillId="0" borderId="69" xfId="26" applyFont="1" applyBorder="1" applyAlignment="1">
      <alignment vertical="center" textRotation="255"/>
    </xf>
    <xf numFmtId="41" fontId="22" fillId="0" borderId="0" xfId="26" applyFont="1" applyAlignment="1">
      <alignment horizontal="right" vertical="center"/>
    </xf>
    <xf numFmtId="41" fontId="22" fillId="0" borderId="157" xfId="26" applyFont="1" applyBorder="1" applyAlignment="1">
      <alignment horizontal="right" vertical="center"/>
    </xf>
    <xf numFmtId="41" fontId="22" fillId="0" borderId="159" xfId="26" applyFont="1" applyBorder="1" applyAlignment="1">
      <alignment vertical="center"/>
    </xf>
    <xf numFmtId="41" fontId="22" fillId="0" borderId="158" xfId="26" applyFont="1" applyBorder="1" applyAlignment="1">
      <alignment vertical="center"/>
    </xf>
    <xf numFmtId="0" fontId="9" fillId="0" borderId="0" xfId="11" applyFont="1" applyAlignment="1">
      <alignment horizontal="center"/>
    </xf>
    <xf numFmtId="0" fontId="18" fillId="0" borderId="0" xfId="11" applyFont="1" applyAlignment="1">
      <alignment horizontal="center"/>
    </xf>
    <xf numFmtId="0" fontId="18" fillId="0" borderId="0" xfId="11" applyFont="1" applyAlignment="1">
      <alignment horizontal="left" vertical="top" wrapText="1"/>
    </xf>
    <xf numFmtId="0" fontId="12" fillId="0" borderId="0" xfId="11" applyFont="1" applyAlignment="1">
      <alignment horizontal="left" vertical="top" wrapText="1"/>
    </xf>
    <xf numFmtId="0" fontId="29" fillId="0" borderId="0" xfId="11" applyFont="1" applyAlignment="1">
      <alignment horizontal="left" vertical="top" wrapText="1"/>
    </xf>
    <xf numFmtId="0" fontId="4" fillId="0" borderId="0" xfId="11" applyFont="1" applyAlignment="1">
      <alignment vertical="top" wrapText="1" shrinkToFit="1"/>
    </xf>
    <xf numFmtId="0" fontId="20" fillId="0" borderId="1" xfId="1" applyFont="1" applyBorder="1" applyAlignment="1">
      <alignment horizontal="center" vertical="center"/>
    </xf>
    <xf numFmtId="0" fontId="71" fillId="0" borderId="1" xfId="14" applyFont="1" applyBorder="1" applyAlignment="1">
      <alignment horizontal="center" vertical="center"/>
    </xf>
    <xf numFmtId="0" fontId="37" fillId="0" borderId="8" xfId="14" applyFont="1" applyBorder="1" applyAlignment="1">
      <alignment horizontal="center" vertical="center"/>
    </xf>
    <xf numFmtId="0" fontId="37" fillId="0" borderId="45" xfId="14" applyFont="1" applyBorder="1" applyAlignment="1">
      <alignment horizontal="center" vertical="center"/>
    </xf>
    <xf numFmtId="0" fontId="22" fillId="0" borderId="1" xfId="14" applyFont="1" applyBorder="1" applyAlignment="1">
      <alignment horizontal="left" vertical="center" wrapText="1"/>
    </xf>
    <xf numFmtId="0" fontId="22" fillId="0" borderId="1" xfId="14" applyFont="1" applyBorder="1" applyAlignment="1">
      <alignment horizontal="left" vertical="center"/>
    </xf>
    <xf numFmtId="0" fontId="15" fillId="0" borderId="0" xfId="1" applyFont="1">
      <alignment vertical="center"/>
    </xf>
    <xf numFmtId="0" fontId="70" fillId="0" borderId="1" xfId="14" applyFont="1" applyBorder="1" applyAlignment="1">
      <alignment horizontal="center" vertical="center"/>
    </xf>
    <xf numFmtId="0" fontId="37" fillId="0" borderId="1" xfId="14" applyFont="1" applyBorder="1" applyAlignment="1">
      <alignment horizontal="center" vertical="center"/>
    </xf>
    <xf numFmtId="0" fontId="22" fillId="0" borderId="28" xfId="14" applyFont="1" applyBorder="1" applyAlignment="1">
      <alignment horizontal="left" vertical="center"/>
    </xf>
    <xf numFmtId="0" fontId="23" fillId="0" borderId="1" xfId="14" applyFont="1" applyBorder="1" applyAlignment="1">
      <alignment horizontal="center" vertical="center"/>
    </xf>
    <xf numFmtId="0" fontId="7" fillId="0" borderId="45" xfId="14" applyFont="1" applyBorder="1" applyAlignment="1">
      <alignment horizontal="center" vertical="center"/>
    </xf>
    <xf numFmtId="0" fontId="9" fillId="0" borderId="0" xfId="11" applyFont="1" applyAlignment="1">
      <alignment horizontal="left"/>
    </xf>
    <xf numFmtId="0" fontId="29" fillId="0" borderId="0" xfId="13" applyFont="1" applyAlignment="1">
      <alignment horizontal="right"/>
    </xf>
    <xf numFmtId="0" fontId="68" fillId="0" borderId="1" xfId="14" applyFont="1" applyBorder="1" applyAlignment="1">
      <alignment horizontal="center" vertical="center"/>
    </xf>
    <xf numFmtId="0" fontId="71" fillId="0" borderId="28" xfId="14" applyFont="1" applyBorder="1" applyAlignment="1">
      <alignment horizontal="center" vertical="center" shrinkToFit="1"/>
    </xf>
    <xf numFmtId="0" fontId="71" fillId="0" borderId="32" xfId="14" applyFont="1" applyBorder="1" applyAlignment="1">
      <alignment horizontal="center" vertical="center" shrinkToFit="1"/>
    </xf>
    <xf numFmtId="0" fontId="71" fillId="0" borderId="27" xfId="14" applyFont="1" applyBorder="1" applyAlignment="1">
      <alignment horizontal="center" vertical="center" shrinkToFit="1"/>
    </xf>
    <xf numFmtId="0" fontId="22" fillId="0" borderId="28" xfId="14" applyFont="1" applyBorder="1" applyAlignment="1">
      <alignment horizontal="left" vertical="center" wrapText="1"/>
    </xf>
    <xf numFmtId="0" fontId="22" fillId="0" borderId="32" xfId="14" applyFont="1" applyBorder="1" applyAlignment="1">
      <alignment horizontal="left" vertical="center"/>
    </xf>
    <xf numFmtId="0" fontId="22" fillId="0" borderId="27" xfId="14" applyFont="1" applyBorder="1" applyAlignment="1">
      <alignment horizontal="left" vertical="center"/>
    </xf>
    <xf numFmtId="0" fontId="7" fillId="0" borderId="1" xfId="14" applyFont="1" applyBorder="1" applyAlignment="1">
      <alignment horizontal="center" vertical="center"/>
    </xf>
    <xf numFmtId="0" fontId="7" fillId="0" borderId="51" xfId="14" applyFont="1" applyBorder="1" applyAlignment="1">
      <alignment horizontal="center" vertical="center"/>
    </xf>
    <xf numFmtId="0" fontId="22" fillId="0" borderId="32" xfId="14" applyFont="1" applyBorder="1" applyAlignment="1">
      <alignment horizontal="left" vertical="center" wrapText="1"/>
    </xf>
    <xf numFmtId="0" fontId="22" fillId="0" borderId="27" xfId="14" applyFont="1" applyBorder="1" applyAlignment="1">
      <alignment horizontal="left" vertical="center" wrapText="1"/>
    </xf>
    <xf numFmtId="0" fontId="51" fillId="0" borderId="31" xfId="13" applyBorder="1" applyAlignment="1">
      <alignment horizontal="left" vertical="center" wrapText="1"/>
    </xf>
    <xf numFmtId="0" fontId="51" fillId="0" borderId="0" xfId="13" applyAlignment="1">
      <alignment horizontal="left" vertical="center"/>
    </xf>
    <xf numFmtId="0" fontId="51" fillId="0" borderId="31" xfId="13" applyBorder="1" applyAlignment="1">
      <alignment horizontal="left" vertical="center"/>
    </xf>
    <xf numFmtId="0" fontId="51" fillId="0" borderId="0" xfId="13" applyAlignment="1">
      <alignment horizontal="left" vertical="center" wrapText="1"/>
    </xf>
    <xf numFmtId="0" fontId="61" fillId="0" borderId="0" xfId="15" applyFont="1" applyBorder="1" applyAlignment="1">
      <alignment horizontal="center"/>
    </xf>
    <xf numFmtId="0" fontId="59" fillId="0" borderId="58" xfId="15" applyFont="1" applyBorder="1" applyAlignment="1">
      <alignment horizontal="center"/>
    </xf>
    <xf numFmtId="0" fontId="59" fillId="0" borderId="56" xfId="15" applyFont="1" applyBorder="1" applyAlignment="1">
      <alignment horizontal="left"/>
    </xf>
    <xf numFmtId="0" fontId="59" fillId="0" borderId="53" xfId="15" applyFont="1" applyBorder="1" applyAlignment="1">
      <alignment horizontal="center"/>
    </xf>
    <xf numFmtId="0" fontId="58" fillId="0" borderId="0" xfId="15" applyFont="1" applyAlignment="1">
      <alignment horizontal="right"/>
    </xf>
    <xf numFmtId="0" fontId="1" fillId="0" borderId="0" xfId="4" applyFont="1" applyAlignment="1">
      <alignment horizontal="left" vertical="center" wrapText="1"/>
    </xf>
    <xf numFmtId="0" fontId="44" fillId="0" borderId="0" xfId="4" applyFont="1" applyAlignment="1">
      <alignment horizontal="left" vertical="center"/>
    </xf>
    <xf numFmtId="0" fontId="42" fillId="0" borderId="0" xfId="4" applyFont="1" applyAlignment="1">
      <alignment horizontal="right" vertical="center"/>
    </xf>
    <xf numFmtId="0" fontId="42" fillId="0" borderId="64" xfId="4" applyFont="1" applyBorder="1" applyAlignment="1">
      <alignment horizontal="center" vertical="center"/>
    </xf>
    <xf numFmtId="0" fontId="42" fillId="0" borderId="35" xfId="4" applyFont="1" applyBorder="1" applyAlignment="1">
      <alignment horizontal="center" vertical="center"/>
    </xf>
    <xf numFmtId="0" fontId="42" fillId="0" borderId="34" xfId="4" applyFont="1" applyBorder="1" applyAlignment="1">
      <alignment horizontal="center" vertical="center"/>
    </xf>
    <xf numFmtId="0" fontId="62" fillId="0" borderId="0" xfId="4" applyFont="1" applyAlignment="1">
      <alignment horizontal="center" vertical="center" wrapText="1"/>
    </xf>
    <xf numFmtId="0" fontId="42" fillId="0" borderId="19" xfId="4" applyFont="1" applyBorder="1" applyAlignment="1">
      <alignment horizontal="center" vertical="center"/>
    </xf>
    <xf numFmtId="0" fontId="42" fillId="0" borderId="18" xfId="4" applyFont="1" applyBorder="1" applyAlignment="1">
      <alignment horizontal="center" vertical="center"/>
    </xf>
    <xf numFmtId="0" fontId="18" fillId="0" borderId="0" xfId="3" applyFont="1" applyAlignment="1">
      <alignment horizontal="left" vertical="center" shrinkToFit="1"/>
    </xf>
    <xf numFmtId="0" fontId="18" fillId="0" borderId="0" xfId="3" applyFont="1" applyAlignment="1">
      <alignment horizontal="left" vertical="center" wrapText="1"/>
    </xf>
    <xf numFmtId="0" fontId="18" fillId="0" borderId="0" xfId="3" applyFont="1" applyAlignment="1">
      <alignment horizontal="left" vertical="center"/>
    </xf>
    <xf numFmtId="0" fontId="67" fillId="0" borderId="0" xfId="3" applyFont="1" applyAlignment="1">
      <alignment horizontal="center" vertical="center"/>
    </xf>
    <xf numFmtId="41" fontId="22" fillId="0" borderId="15" xfId="26" applyFont="1" applyBorder="1" applyAlignment="1">
      <alignment horizontal="center" vertical="center"/>
    </xf>
    <xf numFmtId="41" fontId="22" fillId="0" borderId="18" xfId="26" applyFont="1" applyBorder="1" applyAlignment="1">
      <alignment horizontal="center" vertical="center"/>
    </xf>
    <xf numFmtId="0" fontId="87" fillId="0" borderId="0" xfId="23" applyFont="1">
      <alignment vertical="center"/>
    </xf>
    <xf numFmtId="41" fontId="22" fillId="0" borderId="36" xfId="26" applyFont="1" applyBorder="1" applyAlignment="1">
      <alignment horizontal="center" vertical="center"/>
    </xf>
    <xf numFmtId="41" fontId="22" fillId="0" borderId="63" xfId="26" applyFont="1" applyBorder="1" applyAlignment="1">
      <alignment horizontal="center" vertical="center"/>
    </xf>
    <xf numFmtId="41" fontId="22" fillId="0" borderId="25" xfId="26" applyFont="1" applyBorder="1" applyAlignment="1">
      <alignment horizontal="center" vertical="center"/>
    </xf>
    <xf numFmtId="41" fontId="22" fillId="0" borderId="19" xfId="26" applyFont="1" applyBorder="1" applyAlignment="1">
      <alignment horizontal="center" vertical="center"/>
    </xf>
    <xf numFmtId="0" fontId="85" fillId="0" borderId="0" xfId="23">
      <alignment vertical="center"/>
    </xf>
    <xf numFmtId="41" fontId="22" fillId="0" borderId="19" xfId="26" applyFont="1" applyBorder="1" applyAlignment="1">
      <alignment vertical="center"/>
    </xf>
    <xf numFmtId="41" fontId="22" fillId="0" borderId="18" xfId="26" applyFont="1" applyBorder="1" applyAlignment="1">
      <alignment vertical="center"/>
    </xf>
    <xf numFmtId="41" fontId="22" fillId="0" borderId="36" xfId="26" applyFont="1" applyBorder="1" applyAlignment="1">
      <alignment horizontal="center" vertical="center" textRotation="255"/>
    </xf>
    <xf numFmtId="41" fontId="22" fillId="0" borderId="25" xfId="26" applyFont="1" applyBorder="1" applyAlignment="1">
      <alignment horizontal="center" vertical="center" textRotation="255"/>
    </xf>
    <xf numFmtId="41" fontId="22" fillId="0" borderId="19" xfId="26" applyFont="1" applyBorder="1" applyAlignment="1">
      <alignment horizontal="center" vertical="center" textRotation="255"/>
    </xf>
    <xf numFmtId="38" fontId="23" fillId="0" borderId="0" xfId="27" applyNumberFormat="1" applyFont="1" applyBorder="1" applyAlignment="1">
      <alignment horizontal="left" vertical="center"/>
    </xf>
    <xf numFmtId="38" fontId="22" fillId="0" borderId="135" xfId="27" applyNumberFormat="1" applyFont="1" applyBorder="1" applyAlignment="1">
      <alignment horizontal="center" vertical="center"/>
    </xf>
    <xf numFmtId="38" fontId="22" fillId="0" borderId="136" xfId="27" applyNumberFormat="1" applyFont="1" applyBorder="1" applyAlignment="1">
      <alignment horizontal="center" vertical="center"/>
    </xf>
    <xf numFmtId="38" fontId="22" fillId="0" borderId="137" xfId="27" applyNumberFormat="1" applyFont="1" applyBorder="1" applyAlignment="1">
      <alignment horizontal="center" vertical="center"/>
    </xf>
    <xf numFmtId="38" fontId="22" fillId="0" borderId="131" xfId="27" applyNumberFormat="1" applyFont="1" applyBorder="1" applyAlignment="1">
      <alignment horizontal="center" vertical="center"/>
    </xf>
    <xf numFmtId="38" fontId="22" fillId="0" borderId="130" xfId="27" applyNumberFormat="1" applyFont="1" applyBorder="1" applyAlignment="1">
      <alignment horizontal="center" vertical="center"/>
    </xf>
    <xf numFmtId="38" fontId="22" fillId="0" borderId="134" xfId="27" applyNumberFormat="1" applyFont="1" applyBorder="1" applyAlignment="1">
      <alignment horizontal="center" vertical="center" wrapText="1"/>
    </xf>
    <xf numFmtId="38" fontId="22" fillId="0" borderId="133" xfId="27" applyNumberFormat="1" applyFont="1" applyBorder="1" applyAlignment="1">
      <alignment horizontal="center" vertical="center" wrapText="1"/>
    </xf>
    <xf numFmtId="38" fontId="22" fillId="0" borderId="133" xfId="27" applyNumberFormat="1" applyFont="1" applyFill="1" applyBorder="1" applyAlignment="1">
      <alignment horizontal="center" vertical="center" wrapText="1"/>
    </xf>
    <xf numFmtId="38" fontId="59" fillId="0" borderId="0" xfId="25" applyNumberFormat="1" applyFont="1" applyBorder="1" applyAlignment="1">
      <alignment horizontal="left" vertical="center"/>
    </xf>
    <xf numFmtId="38" fontId="22" fillId="0" borderId="129" xfId="27" applyNumberFormat="1" applyFont="1" applyBorder="1" applyAlignment="1">
      <alignment horizontal="center" vertical="center" textRotation="255"/>
    </xf>
    <xf numFmtId="38" fontId="22" fillId="0" borderId="72" xfId="27" applyNumberFormat="1" applyFont="1" applyBorder="1" applyAlignment="1">
      <alignment horizontal="center" vertical="center" textRotation="255"/>
    </xf>
    <xf numFmtId="38" fontId="22" fillId="0" borderId="69" xfId="27" applyNumberFormat="1" applyFont="1" applyBorder="1" applyAlignment="1">
      <alignment horizontal="center" vertical="center" textRotation="255"/>
    </xf>
    <xf numFmtId="38" fontId="22" fillId="0" borderId="118" xfId="27" applyNumberFormat="1" applyFont="1" applyBorder="1" applyAlignment="1">
      <alignment horizontal="center" vertical="center" textRotation="255"/>
    </xf>
    <xf numFmtId="38" fontId="22" fillId="0" borderId="97" xfId="27" applyNumberFormat="1" applyFont="1" applyBorder="1" applyAlignment="1">
      <alignment horizontal="center" vertical="center" textRotation="255"/>
    </xf>
    <xf numFmtId="38" fontId="22" fillId="0" borderId="89" xfId="27" applyNumberFormat="1" applyFont="1" applyBorder="1" applyAlignment="1">
      <alignment horizontal="center" vertical="center" textRotation="255"/>
    </xf>
    <xf numFmtId="38" fontId="22" fillId="0" borderId="132" xfId="27" applyNumberFormat="1" applyFont="1" applyBorder="1" applyAlignment="1">
      <alignment horizontal="center" vertical="center" wrapText="1"/>
    </xf>
    <xf numFmtId="38" fontId="22" fillId="0" borderId="80" xfId="27" applyNumberFormat="1" applyFont="1" applyBorder="1" applyAlignment="1">
      <alignment horizontal="center" vertical="center"/>
    </xf>
    <xf numFmtId="38" fontId="59" fillId="0" borderId="0" xfId="25" applyNumberFormat="1" applyFont="1" applyBorder="1" applyAlignment="1">
      <alignment horizontal="right" vertical="center"/>
    </xf>
    <xf numFmtId="38" fontId="22" fillId="0" borderId="79" xfId="27" applyNumberFormat="1" applyFont="1" applyBorder="1" applyAlignment="1">
      <alignment horizontal="center" vertical="center" textRotation="255"/>
    </xf>
    <xf numFmtId="38" fontId="59" fillId="0" borderId="0" xfId="25" applyNumberFormat="1" applyFont="1" applyBorder="1">
      <alignment vertical="center"/>
    </xf>
    <xf numFmtId="38" fontId="22" fillId="0" borderId="152" xfId="27" applyNumberFormat="1" applyFont="1" applyBorder="1" applyAlignment="1">
      <alignment horizontal="center" vertical="center"/>
    </xf>
    <xf numFmtId="38" fontId="22" fillId="0" borderId="155" xfId="27" applyNumberFormat="1" applyFont="1" applyBorder="1" applyAlignment="1">
      <alignment horizontal="center" vertical="center"/>
    </xf>
    <xf numFmtId="38" fontId="22" fillId="0" borderId="154" xfId="27" applyNumberFormat="1" applyFont="1" applyBorder="1" applyAlignment="1">
      <alignment horizontal="center" vertical="center"/>
    </xf>
    <xf numFmtId="38" fontId="22" fillId="0" borderId="156" xfId="27" applyNumberFormat="1" applyFont="1" applyBorder="1" applyAlignment="1">
      <alignment horizontal="center" vertical="center"/>
    </xf>
    <xf numFmtId="38" fontId="22" fillId="0" borderId="153" xfId="27" applyNumberFormat="1" applyFont="1" applyBorder="1" applyAlignment="1">
      <alignment horizontal="center" vertical="center"/>
    </xf>
    <xf numFmtId="38" fontId="22" fillId="0" borderId="0" xfId="27" applyNumberFormat="1" applyFont="1" applyBorder="1" applyAlignment="1">
      <alignment horizontal="left" vertical="center"/>
    </xf>
    <xf numFmtId="38" fontId="22" fillId="0" borderId="0" xfId="27" applyNumberFormat="1" applyFont="1" applyBorder="1" applyAlignment="1">
      <alignment horizontal="left"/>
    </xf>
    <xf numFmtId="0" fontId="91" fillId="0" borderId="0" xfId="23" applyFont="1" applyAlignment="1">
      <alignment horizontal="left" vertical="center"/>
    </xf>
    <xf numFmtId="0" fontId="91" fillId="0" borderId="0" xfId="23" applyFont="1" applyAlignment="1">
      <alignment horizontal="left" vertical="top"/>
    </xf>
    <xf numFmtId="0" fontId="87" fillId="0" borderId="0" xfId="23" applyFont="1" applyAlignment="1">
      <alignment horizontal="left" vertical="center" wrapText="1"/>
    </xf>
    <xf numFmtId="0" fontId="59" fillId="4" borderId="79" xfId="23" applyFont="1" applyFill="1" applyBorder="1" applyAlignment="1">
      <alignment horizontal="center" vertical="center"/>
    </xf>
    <xf numFmtId="0" fontId="59" fillId="4" borderId="69" xfId="23" applyFont="1" applyFill="1" applyBorder="1" applyAlignment="1">
      <alignment horizontal="center" vertical="center"/>
    </xf>
    <xf numFmtId="0" fontId="59" fillId="0" borderId="79" xfId="23" applyFont="1" applyBorder="1" applyAlignment="1">
      <alignment horizontal="center" vertical="center" textRotation="255"/>
    </xf>
    <xf numFmtId="0" fontId="59" fillId="0" borderId="72" xfId="23" applyFont="1" applyBorder="1" applyAlignment="1">
      <alignment horizontal="center" vertical="center" textRotation="255"/>
    </xf>
    <xf numFmtId="0" fontId="59" fillId="0" borderId="69" xfId="23" applyFont="1" applyBorder="1" applyAlignment="1">
      <alignment horizontal="center" vertical="center" textRotation="255"/>
    </xf>
    <xf numFmtId="0" fontId="59" fillId="0" borderId="163" xfId="23" applyFont="1" applyBorder="1" applyAlignment="1">
      <alignment horizontal="center" vertical="center"/>
    </xf>
    <xf numFmtId="0" fontId="59" fillId="0" borderId="166" xfId="23" applyFont="1" applyBorder="1" applyAlignment="1">
      <alignment horizontal="center" vertical="center"/>
    </xf>
    <xf numFmtId="0" fontId="59" fillId="0" borderId="162" xfId="23" applyFont="1" applyBorder="1" applyAlignment="1">
      <alignment horizontal="center" vertical="center"/>
    </xf>
    <xf numFmtId="0" fontId="59" fillId="0" borderId="26" xfId="23" applyFont="1" applyBorder="1" applyAlignment="1">
      <alignment horizontal="center" vertical="center"/>
    </xf>
    <xf numFmtId="0" fontId="59" fillId="0" borderId="159" xfId="23" applyFont="1" applyBorder="1" applyAlignment="1">
      <alignment horizontal="center" vertical="center"/>
    </xf>
    <xf numFmtId="0" fontId="59" fillId="0" borderId="165" xfId="23" applyFont="1" applyBorder="1" applyAlignment="1">
      <alignment horizontal="center" vertical="center"/>
    </xf>
    <xf numFmtId="0" fontId="59" fillId="0" borderId="157" xfId="23" applyFont="1" applyBorder="1" applyAlignment="1">
      <alignment horizontal="center" vertical="center"/>
    </xf>
    <xf numFmtId="0" fontId="59" fillId="0" borderId="79" xfId="23" applyFont="1" applyBorder="1" applyAlignment="1">
      <alignment horizontal="center" vertical="center"/>
    </xf>
    <xf numFmtId="0" fontId="59" fillId="0" borderId="69" xfId="23" applyFont="1" applyBorder="1" applyAlignment="1">
      <alignment horizontal="center" vertical="center"/>
    </xf>
    <xf numFmtId="0" fontId="59" fillId="5" borderId="166" xfId="23" applyFont="1" applyFill="1" applyBorder="1" applyAlignment="1">
      <alignment horizontal="center" vertical="center"/>
    </xf>
    <xf numFmtId="0" fontId="59" fillId="5" borderId="165" xfId="23" applyFont="1" applyFill="1" applyBorder="1" applyAlignment="1">
      <alignment horizontal="center" vertical="center"/>
    </xf>
    <xf numFmtId="0" fontId="59" fillId="5" borderId="79" xfId="23" applyFont="1" applyFill="1" applyBorder="1" applyAlignment="1">
      <alignment horizontal="center" vertical="center"/>
    </xf>
    <xf numFmtId="0" fontId="59" fillId="5" borderId="69" xfId="23" applyFont="1" applyFill="1" applyBorder="1" applyAlignment="1">
      <alignment horizontal="center" vertical="center"/>
    </xf>
    <xf numFmtId="0" fontId="59" fillId="0" borderId="163" xfId="23" applyFont="1" applyBorder="1" applyAlignment="1">
      <alignment horizontal="center" vertical="center" textRotation="255"/>
    </xf>
    <xf numFmtId="0" fontId="59" fillId="0" borderId="162" xfId="23" applyFont="1" applyBorder="1" applyAlignment="1">
      <alignment horizontal="center" vertical="center" textRotation="255"/>
    </xf>
    <xf numFmtId="0" fontId="59" fillId="0" borderId="0" xfId="23" applyFont="1" applyBorder="1" applyAlignment="1">
      <alignment horizontal="center" vertical="center"/>
    </xf>
    <xf numFmtId="0" fontId="59" fillId="0" borderId="158" xfId="23" applyFont="1" applyBorder="1" applyAlignment="1">
      <alignment horizontal="center" vertical="center"/>
    </xf>
  </cellXfs>
  <cellStyles count="29">
    <cellStyle name="Excel Built-in Currency [0]" xfId="28"/>
    <cellStyle name="Excel Built-in Normal 1" xfId="27"/>
    <cellStyle name="桁区切り 2" xfId="26"/>
    <cellStyle name="桁区切り 2 2" xfId="16"/>
    <cellStyle name="桁区切り 4 3 2 2" xfId="8"/>
    <cellStyle name="桁区切り 5 2" xfId="17"/>
    <cellStyle name="桁区切り 7" xfId="12"/>
    <cellStyle name="標準" xfId="0" builtinId="0"/>
    <cellStyle name="標準 10 2" xfId="4"/>
    <cellStyle name="標準 10 2 2" xfId="24"/>
    <cellStyle name="標準 11" xfId="23"/>
    <cellStyle name="標準 11 2" xfId="25"/>
    <cellStyle name="標準 2" xfId="1"/>
    <cellStyle name="標準 2 2" xfId="3"/>
    <cellStyle name="標準 2 2 2" xfId="15"/>
    <cellStyle name="標準 2 3" xfId="10"/>
    <cellStyle name="標準 2 4" xfId="14"/>
    <cellStyle name="標準 2 4 2" xfId="19"/>
    <cellStyle name="標準 2 4 2 2" xfId="21"/>
    <cellStyle name="標準 3" xfId="22"/>
    <cellStyle name="標準 4" xfId="6"/>
    <cellStyle name="標準 5" xfId="11"/>
    <cellStyle name="標準 8 2 2" xfId="5"/>
    <cellStyle name="標準 8 3 2 2" xfId="7"/>
    <cellStyle name="標準 8 4 2" xfId="9"/>
    <cellStyle name="標準 9" xfId="13"/>
    <cellStyle name="標準 9 2" xfId="18"/>
    <cellStyle name="標準 9 2 2" xfId="20"/>
    <cellStyle name="標準_H23年度関東支部総会議事録"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064804394089202E-2"/>
          <c:y val="6.8535825545171306E-2"/>
          <c:w val="0.85600677412087101"/>
          <c:h val="0.72442416660534303"/>
        </c:manualLayout>
      </c:layout>
      <c:lineChart>
        <c:grouping val="standard"/>
        <c:varyColors val="0"/>
        <c:ser>
          <c:idx val="0"/>
          <c:order val="0"/>
          <c:spPr>
            <a:ln w="28575">
              <a:solidFill>
                <a:schemeClr val="tx1"/>
              </a:solidFill>
              <a:prstDash val="solid"/>
            </a:ln>
          </c:spPr>
          <c:marker>
            <c:symbol val="none"/>
          </c:marker>
          <c:cat>
            <c:strRef>
              <c:f>審議_選育費徴収!$E$25:$K$25</c:f>
              <c:strCache>
                <c:ptCount val="7"/>
                <c:pt idx="0">
                  <c:v>平成２８</c:v>
                </c:pt>
                <c:pt idx="1">
                  <c:v>平成２９</c:v>
                </c:pt>
                <c:pt idx="2">
                  <c:v>平成３０</c:v>
                </c:pt>
                <c:pt idx="3">
                  <c:v>平成３１</c:v>
                </c:pt>
                <c:pt idx="4">
                  <c:v>平成３２</c:v>
                </c:pt>
                <c:pt idx="5">
                  <c:v>平成３３</c:v>
                </c:pt>
                <c:pt idx="6">
                  <c:v>平成３４</c:v>
                </c:pt>
              </c:strCache>
            </c:strRef>
          </c:cat>
          <c:val>
            <c:numRef>
              <c:f>審議_選育費徴収!$E$26:$K$26</c:f>
              <c:numCache>
                <c:formatCode>#,##0;"▲ "#,##0</c:formatCode>
                <c:ptCount val="7"/>
                <c:pt idx="0" formatCode="#,##0_);[Red]\(#,##0\)">
                  <c:v>2456630</c:v>
                </c:pt>
                <c:pt idx="1">
                  <c:v>2336630</c:v>
                </c:pt>
                <c:pt idx="2">
                  <c:v>2216630</c:v>
                </c:pt>
                <c:pt idx="3">
                  <c:v>2096630</c:v>
                </c:pt>
                <c:pt idx="4">
                  <c:v>1976630</c:v>
                </c:pt>
                <c:pt idx="5">
                  <c:v>1856630</c:v>
                </c:pt>
                <c:pt idx="6">
                  <c:v>1736630</c:v>
                </c:pt>
              </c:numCache>
            </c:numRef>
          </c:val>
          <c:smooth val="0"/>
        </c:ser>
        <c:ser>
          <c:idx val="1"/>
          <c:order val="1"/>
          <c:spPr>
            <a:ln>
              <a:solidFill>
                <a:schemeClr val="tx1"/>
              </a:solidFill>
            </a:ln>
          </c:spPr>
          <c:marker>
            <c:symbol val="none"/>
          </c:marker>
          <c:cat>
            <c:strRef>
              <c:f>審議_選育費徴収!$E$25:$K$25</c:f>
              <c:strCache>
                <c:ptCount val="7"/>
                <c:pt idx="0">
                  <c:v>平成２８</c:v>
                </c:pt>
                <c:pt idx="1">
                  <c:v>平成２９</c:v>
                </c:pt>
                <c:pt idx="2">
                  <c:v>平成３０</c:v>
                </c:pt>
                <c:pt idx="3">
                  <c:v>平成３１</c:v>
                </c:pt>
                <c:pt idx="4">
                  <c:v>平成３２</c:v>
                </c:pt>
                <c:pt idx="5">
                  <c:v>平成３３</c:v>
                </c:pt>
                <c:pt idx="6">
                  <c:v>平成３４</c:v>
                </c:pt>
              </c:strCache>
            </c:strRef>
          </c:cat>
          <c:val>
            <c:numRef>
              <c:f>審議_選育費徴収!$E$27:$K$27</c:f>
              <c:numCache>
                <c:formatCode>#,##0;"▲ "#,##0</c:formatCode>
                <c:ptCount val="7"/>
                <c:pt idx="0" formatCode="#,##0_);[Red]\(#,##0\)">
                  <c:v>2456630</c:v>
                </c:pt>
                <c:pt idx="1">
                  <c:v>2224630</c:v>
                </c:pt>
                <c:pt idx="2">
                  <c:v>1992630</c:v>
                </c:pt>
                <c:pt idx="3">
                  <c:v>1760630</c:v>
                </c:pt>
                <c:pt idx="4">
                  <c:v>1528630</c:v>
                </c:pt>
                <c:pt idx="5">
                  <c:v>1296630</c:v>
                </c:pt>
                <c:pt idx="6">
                  <c:v>1064630</c:v>
                </c:pt>
              </c:numCache>
            </c:numRef>
          </c:val>
          <c:smooth val="0"/>
        </c:ser>
        <c:ser>
          <c:idx val="2"/>
          <c:order val="2"/>
          <c:spPr>
            <a:ln>
              <a:solidFill>
                <a:schemeClr val="tx1"/>
              </a:solidFill>
            </a:ln>
          </c:spPr>
          <c:marker>
            <c:symbol val="none"/>
          </c:marker>
          <c:cat>
            <c:strRef>
              <c:f>審議_選育費徴収!$E$25:$K$25</c:f>
              <c:strCache>
                <c:ptCount val="7"/>
                <c:pt idx="0">
                  <c:v>平成２８</c:v>
                </c:pt>
                <c:pt idx="1">
                  <c:v>平成２９</c:v>
                </c:pt>
                <c:pt idx="2">
                  <c:v>平成３０</c:v>
                </c:pt>
                <c:pt idx="3">
                  <c:v>平成３１</c:v>
                </c:pt>
                <c:pt idx="4">
                  <c:v>平成３２</c:v>
                </c:pt>
                <c:pt idx="5">
                  <c:v>平成３３</c:v>
                </c:pt>
                <c:pt idx="6">
                  <c:v>平成３４</c:v>
                </c:pt>
              </c:strCache>
            </c:strRef>
          </c:cat>
          <c:val>
            <c:numRef>
              <c:f>審議_選育費徴収!$E$28:$K$28</c:f>
              <c:numCache>
                <c:formatCode>#,##0;"▲ "#,##0</c:formatCode>
                <c:ptCount val="7"/>
                <c:pt idx="0" formatCode="#,##0_);[Red]\(#,##0\)">
                  <c:v>2456630</c:v>
                </c:pt>
                <c:pt idx="1">
                  <c:v>1224630</c:v>
                </c:pt>
                <c:pt idx="2">
                  <c:v>992630</c:v>
                </c:pt>
                <c:pt idx="3">
                  <c:v>760630</c:v>
                </c:pt>
                <c:pt idx="4">
                  <c:v>528630</c:v>
                </c:pt>
                <c:pt idx="5">
                  <c:v>296630</c:v>
                </c:pt>
                <c:pt idx="6">
                  <c:v>64630</c:v>
                </c:pt>
              </c:numCache>
            </c:numRef>
          </c:val>
          <c:smooth val="0"/>
        </c:ser>
        <c:dLbls>
          <c:showLegendKey val="0"/>
          <c:showVal val="0"/>
          <c:showCatName val="0"/>
          <c:showSerName val="0"/>
          <c:showPercent val="0"/>
          <c:showBubbleSize val="0"/>
        </c:dLbls>
        <c:smooth val="0"/>
        <c:axId val="116863064"/>
        <c:axId val="406542784"/>
      </c:lineChart>
      <c:catAx>
        <c:axId val="116863064"/>
        <c:scaling>
          <c:orientation val="minMax"/>
        </c:scaling>
        <c:delete val="0"/>
        <c:axPos val="b"/>
        <c:numFmt formatCode="General" sourceLinked="0"/>
        <c:majorTickMark val="out"/>
        <c:minorTickMark val="none"/>
        <c:tickLblPos val="nextTo"/>
        <c:crossAx val="406542784"/>
        <c:crosses val="autoZero"/>
        <c:auto val="1"/>
        <c:lblAlgn val="ctr"/>
        <c:lblOffset val="100"/>
        <c:noMultiLvlLbl val="0"/>
      </c:catAx>
      <c:valAx>
        <c:axId val="406542784"/>
        <c:scaling>
          <c:orientation val="minMax"/>
        </c:scaling>
        <c:delete val="0"/>
        <c:axPos val="l"/>
        <c:majorGridlines>
          <c:spPr>
            <a:ln>
              <a:prstDash val="dash"/>
            </a:ln>
          </c:spPr>
        </c:majorGridlines>
        <c:numFmt formatCode="#,##0_);[Red]\(#,##0\)" sourceLinked="1"/>
        <c:majorTickMark val="out"/>
        <c:minorTickMark val="none"/>
        <c:tickLblPos val="nextTo"/>
        <c:crossAx val="116863064"/>
        <c:crosses val="autoZero"/>
        <c:crossBetween val="between"/>
        <c:dispUnits>
          <c:builtInUnit val="thousands"/>
        </c:dispUnits>
      </c:valAx>
    </c:plotArea>
    <c:plotVisOnly val="1"/>
    <c:dispBlanksAs val="gap"/>
    <c:showDLblsOverMax val="0"/>
  </c:chart>
  <c:spPr>
    <a:noFill/>
    <a:ln>
      <a:noFill/>
    </a:ln>
  </c:spPr>
  <c:txPr>
    <a:bodyPr/>
    <a:lstStyle/>
    <a:p>
      <a:pPr>
        <a:defRPr>
          <a:latin typeface="ＭＳ 明朝" panose="02020609040205080304" pitchFamily="17" charset="-128"/>
          <a:ea typeface="ＭＳ 明朝" panose="02020609040205080304" pitchFamily="17"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altLang="ja-JP"/>
              <a:t>	</a:t>
            </a:r>
            <a:r>
              <a:rPr lang="ja-JP" altLang="en-US"/>
              <a:t>人数</a:t>
            </a:r>
            <a:endParaRPr lang="en-US" altLang="ja-JP"/>
          </a:p>
        </c:rich>
      </c:tx>
      <c:layout>
        <c:manualLayout>
          <c:xMode val="edge"/>
          <c:yMode val="edge"/>
          <c:x val="0.24663853727144869"/>
          <c:y val="2.4729524878323927E-2"/>
        </c:manualLayout>
      </c:layout>
      <c:overlay val="0"/>
    </c:title>
    <c:autoTitleDeleted val="0"/>
    <c:plotArea>
      <c:layout/>
      <c:barChart>
        <c:barDir val="col"/>
        <c:grouping val="clustered"/>
        <c:varyColors val="0"/>
        <c:ser>
          <c:idx val="0"/>
          <c:order val="0"/>
          <c:spPr>
            <a:solidFill>
              <a:schemeClr val="accent1">
                <a:lumMod val="75000"/>
              </a:schemeClr>
            </a:solidFill>
          </c:spPr>
          <c:invertIfNegative val="0"/>
          <c:dPt>
            <c:idx val="6"/>
            <c:invertIfNegative val="0"/>
            <c:bubble3D val="0"/>
            <c:spPr>
              <a:solidFill>
                <a:srgbClr val="00B050"/>
              </a:solidFill>
              <a:ln>
                <a:solidFill>
                  <a:srgbClr val="00B050"/>
                </a:solidFill>
              </a:ln>
            </c:spPr>
          </c:dPt>
          <c:cat>
            <c:strRef>
              <c:f>BR予算!$D$19:$D$25</c:f>
              <c:strCache>
                <c:ptCount val="7"/>
                <c:pt idx="0">
                  <c:v>H23</c:v>
                </c:pt>
                <c:pt idx="1">
                  <c:v>H24</c:v>
                </c:pt>
                <c:pt idx="2">
                  <c:v>H25</c:v>
                </c:pt>
                <c:pt idx="3">
                  <c:v>H26</c:v>
                </c:pt>
                <c:pt idx="4">
                  <c:v>H27</c:v>
                </c:pt>
                <c:pt idx="5">
                  <c:v>H28</c:v>
                </c:pt>
                <c:pt idx="6">
                  <c:v>H29</c:v>
                </c:pt>
              </c:strCache>
            </c:strRef>
          </c:cat>
          <c:val>
            <c:numRef>
              <c:f>BR予算!$E$19:$E$25</c:f>
              <c:numCache>
                <c:formatCode>General</c:formatCode>
                <c:ptCount val="7"/>
                <c:pt idx="0">
                  <c:v>58</c:v>
                </c:pt>
                <c:pt idx="1">
                  <c:v>80</c:v>
                </c:pt>
                <c:pt idx="2">
                  <c:v>57</c:v>
                </c:pt>
                <c:pt idx="3">
                  <c:v>93</c:v>
                </c:pt>
                <c:pt idx="4">
                  <c:v>79</c:v>
                </c:pt>
                <c:pt idx="5">
                  <c:v>74</c:v>
                </c:pt>
                <c:pt idx="6">
                  <c:v>73.5</c:v>
                </c:pt>
              </c:numCache>
            </c:numRef>
          </c:val>
        </c:ser>
        <c:dLbls>
          <c:showLegendKey val="0"/>
          <c:showVal val="0"/>
          <c:showCatName val="0"/>
          <c:showSerName val="0"/>
          <c:showPercent val="0"/>
          <c:showBubbleSize val="0"/>
        </c:dLbls>
        <c:gapWidth val="84"/>
        <c:overlap val="-6"/>
        <c:axId val="406539648"/>
        <c:axId val="406541216"/>
      </c:barChart>
      <c:catAx>
        <c:axId val="406539648"/>
        <c:scaling>
          <c:orientation val="minMax"/>
        </c:scaling>
        <c:delete val="0"/>
        <c:axPos val="b"/>
        <c:numFmt formatCode="General" sourceLinked="0"/>
        <c:majorTickMark val="out"/>
        <c:minorTickMark val="none"/>
        <c:tickLblPos val="nextTo"/>
        <c:crossAx val="406541216"/>
        <c:crosses val="autoZero"/>
        <c:auto val="1"/>
        <c:lblAlgn val="ctr"/>
        <c:lblOffset val="100"/>
        <c:noMultiLvlLbl val="0"/>
      </c:catAx>
      <c:valAx>
        <c:axId val="406541216"/>
        <c:scaling>
          <c:orientation val="minMax"/>
        </c:scaling>
        <c:delete val="0"/>
        <c:axPos val="l"/>
        <c:majorGridlines/>
        <c:numFmt formatCode="General" sourceLinked="1"/>
        <c:majorTickMark val="out"/>
        <c:minorTickMark val="none"/>
        <c:tickLblPos val="nextTo"/>
        <c:crossAx val="40653964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7</xdr:col>
      <xdr:colOff>324971</xdr:colOff>
      <xdr:row>21</xdr:row>
      <xdr:rowOff>224118</xdr:rowOff>
    </xdr:from>
    <xdr:ext cx="184731" cy="264560"/>
    <xdr:sp macro="" textlink="">
      <xdr:nvSpPr>
        <xdr:cNvPr id="2" name="テキスト ボックス 1">
          <a:extLst>
            <a:ext uri="{FF2B5EF4-FFF2-40B4-BE49-F238E27FC236}">
              <a16:creationId xmlns="" xmlns:a16="http://schemas.microsoft.com/office/drawing/2014/main" id="{00000000-0008-0000-0A00-000004000000}"/>
            </a:ext>
          </a:extLst>
        </xdr:cNvPr>
        <xdr:cNvSpPr txBox="1"/>
      </xdr:nvSpPr>
      <xdr:spPr>
        <a:xfrm>
          <a:off x="5125571" y="37674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7</xdr:col>
      <xdr:colOff>324971</xdr:colOff>
      <xdr:row>29</xdr:row>
      <xdr:rowOff>224118</xdr:rowOff>
    </xdr:from>
    <xdr:ext cx="184731" cy="264560"/>
    <xdr:sp macro="" textlink="">
      <xdr:nvSpPr>
        <xdr:cNvPr id="3" name="テキスト ボックス 2">
          <a:extLst>
            <a:ext uri="{FF2B5EF4-FFF2-40B4-BE49-F238E27FC236}">
              <a16:creationId xmlns="" xmlns:a16="http://schemas.microsoft.com/office/drawing/2014/main" id="{00000000-0008-0000-0A00-000004000000}"/>
            </a:ext>
          </a:extLst>
        </xdr:cNvPr>
        <xdr:cNvSpPr txBox="1"/>
      </xdr:nvSpPr>
      <xdr:spPr>
        <a:xfrm>
          <a:off x="5125571" y="445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9</xdr:col>
      <xdr:colOff>324971</xdr:colOff>
      <xdr:row>29</xdr:row>
      <xdr:rowOff>224118</xdr:rowOff>
    </xdr:from>
    <xdr:ext cx="184731" cy="264560"/>
    <xdr:sp macro="" textlink="">
      <xdr:nvSpPr>
        <xdr:cNvPr id="4" name="テキスト ボックス 3">
          <a:extLst>
            <a:ext uri="{FF2B5EF4-FFF2-40B4-BE49-F238E27FC236}">
              <a16:creationId xmlns:a16="http://schemas.microsoft.com/office/drawing/2014/main" xmlns="" id="{00000000-0008-0000-0A00-000004000000}"/>
            </a:ext>
          </a:extLst>
        </xdr:cNvPr>
        <xdr:cNvSpPr txBox="1"/>
      </xdr:nvSpPr>
      <xdr:spPr>
        <a:xfrm>
          <a:off x="6497171" y="44532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7</xdr:col>
      <xdr:colOff>324971</xdr:colOff>
      <xdr:row>25</xdr:row>
      <xdr:rowOff>224118</xdr:rowOff>
    </xdr:from>
    <xdr:ext cx="184731" cy="264560"/>
    <xdr:sp macro="" textlink="">
      <xdr:nvSpPr>
        <xdr:cNvPr id="6" name="テキスト ボックス 5">
          <a:extLst>
            <a:ext uri="{FF2B5EF4-FFF2-40B4-BE49-F238E27FC236}">
              <a16:creationId xmlns="" xmlns:a16="http://schemas.microsoft.com/office/drawing/2014/main" id="{00000000-0008-0000-0A00-000004000000}"/>
            </a:ext>
          </a:extLst>
        </xdr:cNvPr>
        <xdr:cNvSpPr txBox="1"/>
      </xdr:nvSpPr>
      <xdr:spPr>
        <a:xfrm>
          <a:off x="7165042" y="1584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213475</xdr:colOff>
          <xdr:row>33</xdr:row>
          <xdr:rowOff>67235</xdr:rowOff>
        </xdr:from>
        <xdr:ext cx="6025400" cy="701040"/>
        <xdr:pic>
          <xdr:nvPicPr>
            <xdr:cNvPr id="2" name="図 1"/>
            <xdr:cNvPicPr>
              <a:picLocks noChangeAspect="1" noChangeArrowheads="1"/>
              <a:extLst>
                <a:ext uri="{84589F7E-364E-4C9E-8A38-B11213B215E9}">
                  <a14:cameraTool cellRange="$C$25:$K$27" spid="_x0000_s18467"/>
                </a:ext>
              </a:extLst>
            </xdr:cNvPicPr>
          </xdr:nvPicPr>
          <xdr:blipFill>
            <a:blip xmlns:r="http://schemas.openxmlformats.org/officeDocument/2006/relationships" r:embed="rId1"/>
            <a:stretch>
              <a:fillRect/>
            </a:stretch>
          </xdr:blipFill>
          <xdr:spPr bwMode="auto">
            <a:xfrm>
              <a:off x="213475" y="8954060"/>
              <a:ext cx="6025400" cy="701040"/>
            </a:xfrm>
            <a:prstGeom prst="rect">
              <a:avLst/>
            </a:prstGeom>
            <a:noFill/>
            <a:extLst>
              <a:ext uri="{909E8E84-426E-40dd-AFC4-6F175D3DCCD1}">
                <a14:hiddenFill xmlns="">
                  <a:solidFill>
                    <a:srgbClr val="FFFFFF"/>
                  </a:solidFill>
                </a14:hiddenFill>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0</xdr:col>
          <xdr:colOff>507629</xdr:colOff>
          <xdr:row>9</xdr:row>
          <xdr:rowOff>220197</xdr:rowOff>
        </xdr:from>
        <xdr:ext cx="5494020" cy="2057400"/>
        <xdr:pic>
          <xdr:nvPicPr>
            <xdr:cNvPr id="3" name="図 2"/>
            <xdr:cNvPicPr>
              <a:picLocks noChangeAspect="1" noChangeArrowheads="1"/>
              <a:extLst>
                <a:ext uri="{84589F7E-364E-4C9E-8A38-B11213B215E9}">
                  <a14:cameraTool cellRange="$C$39:$I$49" spid="_x0000_s18468"/>
                </a:ext>
              </a:extLst>
            </xdr:cNvPicPr>
          </xdr:nvPicPr>
          <xdr:blipFill>
            <a:blip xmlns:r="http://schemas.openxmlformats.org/officeDocument/2006/relationships" r:embed="rId2"/>
            <a:srcRect/>
            <a:stretch>
              <a:fillRect/>
            </a:stretch>
          </xdr:blipFill>
          <xdr:spPr bwMode="auto">
            <a:xfrm>
              <a:off x="507629" y="3626337"/>
              <a:ext cx="5494020" cy="2057400"/>
            </a:xfrm>
            <a:prstGeom prst="rect">
              <a:avLst/>
            </a:prstGeom>
            <a:noFill/>
            <a:extLst>
              <a:ext uri="{909E8E84-426E-40dd-AFC4-6F175D3DCCD1}">
                <a14:hiddenFill xmlns="">
                  <a:solidFill>
                    <a:srgbClr val="FFFFFF"/>
                  </a:solidFill>
                </a14:hiddenFill>
              </a:ext>
            </a:extLst>
          </xdr:spPr>
        </xdr:pic>
        <xdr:clientData/>
      </xdr:oneCellAnchor>
    </mc:Choice>
    <mc:Fallback/>
  </mc:AlternateContent>
  <xdr:twoCellAnchor>
    <xdr:from>
      <xdr:col>0</xdr:col>
      <xdr:colOff>201147</xdr:colOff>
      <xdr:row>24</xdr:row>
      <xdr:rowOff>28576</xdr:rowOff>
    </xdr:from>
    <xdr:to>
      <xdr:col>0</xdr:col>
      <xdr:colOff>5233146</xdr:colOff>
      <xdr:row>33</xdr:row>
      <xdr:rowOff>9525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77320</xdr:colOff>
      <xdr:row>23</xdr:row>
      <xdr:rowOff>85725</xdr:rowOff>
    </xdr:from>
    <xdr:ext cx="723275" cy="267381"/>
    <xdr:sp macro="" textlink="">
      <xdr:nvSpPr>
        <xdr:cNvPr id="5" name="テキスト ボックス 4"/>
        <xdr:cNvSpPr txBox="1"/>
      </xdr:nvSpPr>
      <xdr:spPr>
        <a:xfrm>
          <a:off x="77320" y="4029075"/>
          <a:ext cx="72327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明朝" panose="02020609040205080304" pitchFamily="17" charset="-128"/>
              <a:ea typeface="ＭＳ 明朝" panose="02020609040205080304" pitchFamily="17" charset="-128"/>
            </a:rPr>
            <a:t>（千円）</a:t>
          </a:r>
        </a:p>
      </xdr:txBody>
    </xdr:sp>
    <xdr:clientData/>
  </xdr:oneCellAnchor>
  <xdr:oneCellAnchor>
    <xdr:from>
      <xdr:col>0</xdr:col>
      <xdr:colOff>5160869</xdr:colOff>
      <xdr:row>26</xdr:row>
      <xdr:rowOff>188818</xdr:rowOff>
    </xdr:from>
    <xdr:ext cx="825867" cy="259045"/>
    <xdr:sp macro="" textlink="">
      <xdr:nvSpPr>
        <xdr:cNvPr id="6" name="テキスト ボックス 5"/>
        <xdr:cNvSpPr txBox="1"/>
      </xdr:nvSpPr>
      <xdr:spPr>
        <a:xfrm>
          <a:off x="674594" y="4627468"/>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明朝" panose="02020609040205080304" pitchFamily="17" charset="-128"/>
              <a:ea typeface="ＭＳ 明朝" panose="02020609040205080304" pitchFamily="17" charset="-128"/>
            </a:rPr>
            <a:t>年５００円</a:t>
          </a:r>
        </a:p>
      </xdr:txBody>
    </xdr:sp>
    <xdr:clientData/>
  </xdr:oneCellAnchor>
  <xdr:oneCellAnchor>
    <xdr:from>
      <xdr:col>0</xdr:col>
      <xdr:colOff>5040406</xdr:colOff>
      <xdr:row>28</xdr:row>
      <xdr:rowOff>218515</xdr:rowOff>
    </xdr:from>
    <xdr:ext cx="954107" cy="259045"/>
    <xdr:sp macro="" textlink="">
      <xdr:nvSpPr>
        <xdr:cNvPr id="7" name="テキスト ボックス 6"/>
        <xdr:cNvSpPr txBox="1"/>
      </xdr:nvSpPr>
      <xdr:spPr>
        <a:xfrm>
          <a:off x="677956" y="4971490"/>
          <a:ext cx="9541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明朝" panose="02020609040205080304" pitchFamily="17" charset="-128"/>
              <a:ea typeface="ＭＳ 明朝" panose="02020609040205080304" pitchFamily="17" charset="-128"/>
            </a:rPr>
            <a:t>①年３００円</a:t>
          </a:r>
        </a:p>
      </xdr:txBody>
    </xdr:sp>
    <xdr:clientData/>
  </xdr:oneCellAnchor>
  <xdr:twoCellAnchor>
    <xdr:from>
      <xdr:col>0</xdr:col>
      <xdr:colOff>4852146</xdr:colOff>
      <xdr:row>29</xdr:row>
      <xdr:rowOff>22411</xdr:rowOff>
    </xdr:from>
    <xdr:to>
      <xdr:col>0</xdr:col>
      <xdr:colOff>5040406</xdr:colOff>
      <xdr:row>29</xdr:row>
      <xdr:rowOff>123920</xdr:rowOff>
    </xdr:to>
    <xdr:cxnSp macro="">
      <xdr:nvCxnSpPr>
        <xdr:cNvPr id="8" name="直線コネクタ 7"/>
        <xdr:cNvCxnSpPr>
          <a:stCxn id="7" idx="1"/>
        </xdr:cNvCxnSpPr>
      </xdr:nvCxnSpPr>
      <xdr:spPr>
        <a:xfrm flipH="1" flipV="1">
          <a:off x="680196" y="4994461"/>
          <a:ext cx="0" cy="101509"/>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4930587</xdr:colOff>
      <xdr:row>27</xdr:row>
      <xdr:rowOff>89647</xdr:rowOff>
    </xdr:from>
    <xdr:to>
      <xdr:col>0</xdr:col>
      <xdr:colOff>5160869</xdr:colOff>
      <xdr:row>27</xdr:row>
      <xdr:rowOff>94224</xdr:rowOff>
    </xdr:to>
    <xdr:cxnSp macro="">
      <xdr:nvCxnSpPr>
        <xdr:cNvPr id="9" name="直線コネクタ 8"/>
        <xdr:cNvCxnSpPr>
          <a:stCxn id="6" idx="1"/>
        </xdr:cNvCxnSpPr>
      </xdr:nvCxnSpPr>
      <xdr:spPr>
        <a:xfrm flipH="1" flipV="1">
          <a:off x="672912" y="4718797"/>
          <a:ext cx="1682" cy="4577"/>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5047129</xdr:colOff>
      <xdr:row>30</xdr:row>
      <xdr:rowOff>57151</xdr:rowOff>
    </xdr:from>
    <xdr:ext cx="1210588" cy="425758"/>
    <xdr:sp macro="" textlink="">
      <xdr:nvSpPr>
        <xdr:cNvPr id="10" name="テキスト ボックス 9"/>
        <xdr:cNvSpPr txBox="1"/>
      </xdr:nvSpPr>
      <xdr:spPr>
        <a:xfrm>
          <a:off x="675154" y="5200651"/>
          <a:ext cx="121058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明朝" panose="02020609040205080304" pitchFamily="17" charset="-128"/>
              <a:ea typeface="ＭＳ 明朝" panose="02020609040205080304" pitchFamily="17" charset="-128"/>
            </a:rPr>
            <a:t>②年３００円＋</a:t>
          </a:r>
          <a:r>
            <a:rPr kumimoji="1" lang="en-US" altLang="ja-JP" sz="1000">
              <a:latin typeface="ＭＳ 明朝" panose="02020609040205080304" pitchFamily="17" charset="-128"/>
              <a:ea typeface="ＭＳ 明朝" panose="02020609040205080304" pitchFamily="17" charset="-128"/>
            </a:rPr>
            <a:t/>
          </a:r>
          <a:br>
            <a:rPr kumimoji="1" lang="en-US" altLang="ja-JP" sz="1000">
              <a:latin typeface="ＭＳ 明朝" panose="02020609040205080304" pitchFamily="17" charset="-128"/>
              <a:ea typeface="ＭＳ 明朝" panose="02020609040205080304" pitchFamily="17" charset="-128"/>
            </a:rPr>
          </a:br>
          <a:r>
            <a:rPr kumimoji="1" lang="ja-JP" altLang="en-US" sz="1000">
              <a:latin typeface="ＭＳ 明朝" panose="02020609040205080304" pitchFamily="17" charset="-128"/>
              <a:ea typeface="ＭＳ 明朝" panose="02020609040205080304" pitchFamily="17" charset="-128"/>
            </a:rPr>
            <a:t>　１００万円繰入</a:t>
          </a:r>
        </a:p>
      </xdr:txBody>
    </xdr:sp>
    <xdr:clientData/>
  </xdr:oneCellAnchor>
  <xdr:twoCellAnchor>
    <xdr:from>
      <xdr:col>0</xdr:col>
      <xdr:colOff>4863353</xdr:colOff>
      <xdr:row>30</xdr:row>
      <xdr:rowOff>168089</xdr:rowOff>
    </xdr:from>
    <xdr:to>
      <xdr:col>0</xdr:col>
      <xdr:colOff>5079353</xdr:colOff>
      <xdr:row>30</xdr:row>
      <xdr:rowOff>168089</xdr:rowOff>
    </xdr:to>
    <xdr:cxnSp macro="">
      <xdr:nvCxnSpPr>
        <xdr:cNvPr id="11" name="直線コネクタ 10"/>
        <xdr:cNvCxnSpPr/>
      </xdr:nvCxnSpPr>
      <xdr:spPr>
        <a:xfrm flipH="1">
          <a:off x="672353" y="5311589"/>
          <a:ext cx="6450" cy="0"/>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44824</xdr:colOff>
      <xdr:row>13</xdr:row>
      <xdr:rowOff>268046</xdr:rowOff>
    </xdr:from>
    <xdr:to>
      <xdr:col>11</xdr:col>
      <xdr:colOff>90543</xdr:colOff>
      <xdr:row>14</xdr:row>
      <xdr:rowOff>44824</xdr:rowOff>
    </xdr:to>
    <xdr:sp macro="" textlink="">
      <xdr:nvSpPr>
        <xdr:cNvPr id="2" name="テキスト ボックス 1"/>
        <xdr:cNvSpPr txBox="1"/>
      </xdr:nvSpPr>
      <xdr:spPr>
        <a:xfrm>
          <a:off x="7588624" y="2401646"/>
          <a:ext cx="45719" cy="4347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kumimoji="1" lang="ja-JP" altLang="en-US" sz="1100"/>
        </a:p>
      </xdr:txBody>
    </xdr:sp>
    <xdr:clientData/>
  </xdr:twoCellAnchor>
  <xdr:twoCellAnchor>
    <xdr:from>
      <xdr:col>11</xdr:col>
      <xdr:colOff>44824</xdr:colOff>
      <xdr:row>13</xdr:row>
      <xdr:rowOff>268046</xdr:rowOff>
    </xdr:from>
    <xdr:to>
      <xdr:col>11</xdr:col>
      <xdr:colOff>90543</xdr:colOff>
      <xdr:row>14</xdr:row>
      <xdr:rowOff>44824</xdr:rowOff>
    </xdr:to>
    <xdr:sp macro="" textlink="">
      <xdr:nvSpPr>
        <xdr:cNvPr id="3" name="テキスト ボックス 2"/>
        <xdr:cNvSpPr txBox="1"/>
      </xdr:nvSpPr>
      <xdr:spPr>
        <a:xfrm>
          <a:off x="7588624" y="2401646"/>
          <a:ext cx="45719" cy="4347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endParaRPr kumimoji="1" lang="ja-JP" altLang="en-US" sz="1100"/>
        </a:p>
      </xdr:txBody>
    </xdr:sp>
    <xdr:clientData/>
  </xdr:twoCellAnchor>
  <xdr:oneCellAnchor>
    <xdr:from>
      <xdr:col>8</xdr:col>
      <xdr:colOff>324971</xdr:colOff>
      <xdr:row>20</xdr:row>
      <xdr:rowOff>224118</xdr:rowOff>
    </xdr:from>
    <xdr:ext cx="184731" cy="264560"/>
    <xdr:sp macro="" textlink="">
      <xdr:nvSpPr>
        <xdr:cNvPr id="4" name="テキスト ボックス 3"/>
        <xdr:cNvSpPr txBox="1"/>
      </xdr:nvSpPr>
      <xdr:spPr>
        <a:xfrm>
          <a:off x="5811371" y="35959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0</xdr:colOff>
      <xdr:row>26</xdr:row>
      <xdr:rowOff>9525</xdr:rowOff>
    </xdr:from>
    <xdr:to>
      <xdr:col>10</xdr:col>
      <xdr:colOff>257175</xdr:colOff>
      <xdr:row>38</xdr:row>
      <xdr:rowOff>119062</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view="pageBreakPreview" zoomScale="85" zoomScaleNormal="100" zoomScaleSheetLayoutView="85" workbookViewId="0">
      <selection activeCell="L12" sqref="L12"/>
    </sheetView>
  </sheetViews>
  <sheetFormatPr defaultColWidth="9" defaultRowHeight="13"/>
  <cols>
    <col min="1" max="3" width="9" style="3"/>
    <col min="4" max="4" width="9.08984375" style="3" customWidth="1"/>
    <col min="5" max="5" width="8.90625" style="3" customWidth="1"/>
    <col min="6" max="16384" width="9" style="3"/>
  </cols>
  <sheetData>
    <row r="1" spans="1:9" ht="38.25" customHeight="1">
      <c r="A1" s="621" t="s">
        <v>5</v>
      </c>
      <c r="B1" s="621"/>
      <c r="C1" s="621"/>
      <c r="D1" s="621"/>
      <c r="E1" s="621"/>
      <c r="F1" s="621"/>
      <c r="G1" s="621"/>
      <c r="H1" s="621"/>
      <c r="I1" s="621"/>
    </row>
    <row r="2" spans="1:9" ht="38.25" customHeight="1">
      <c r="A2" s="621" t="s">
        <v>4</v>
      </c>
      <c r="B2" s="621"/>
      <c r="C2" s="621"/>
      <c r="D2" s="621"/>
      <c r="E2" s="621"/>
      <c r="F2" s="621"/>
      <c r="G2" s="621"/>
      <c r="H2" s="621"/>
      <c r="I2" s="621"/>
    </row>
    <row r="3" spans="1:9" ht="38.25" customHeight="1">
      <c r="A3" s="621" t="s">
        <v>3</v>
      </c>
      <c r="B3" s="621"/>
      <c r="C3" s="621"/>
      <c r="D3" s="621"/>
      <c r="E3" s="621"/>
      <c r="F3" s="621"/>
      <c r="G3" s="621"/>
      <c r="H3" s="621"/>
      <c r="I3" s="621"/>
    </row>
    <row r="12" spans="1:9">
      <c r="C12" s="621" t="s">
        <v>759</v>
      </c>
      <c r="D12" s="621"/>
      <c r="E12" s="621"/>
      <c r="F12" s="621"/>
      <c r="G12" s="621"/>
    </row>
    <row r="13" spans="1:9">
      <c r="C13" s="621"/>
      <c r="D13" s="621"/>
      <c r="E13" s="621"/>
      <c r="F13" s="621"/>
      <c r="G13" s="621"/>
    </row>
    <row r="14" spans="1:9" ht="13.5" customHeight="1">
      <c r="A14" s="4"/>
      <c r="B14" s="4"/>
      <c r="C14" s="621"/>
      <c r="D14" s="621"/>
      <c r="E14" s="621"/>
      <c r="F14" s="621"/>
      <c r="G14" s="621"/>
      <c r="H14" s="4"/>
      <c r="I14" s="4"/>
    </row>
    <row r="15" spans="1:9" ht="13.5" customHeight="1">
      <c r="A15" s="4"/>
      <c r="B15" s="4"/>
      <c r="C15" s="4"/>
      <c r="D15" s="4"/>
      <c r="E15" s="4"/>
      <c r="F15" s="4"/>
      <c r="G15" s="4"/>
      <c r="H15" s="4"/>
      <c r="I15" s="4"/>
    </row>
    <row r="16" spans="1:9" ht="13.5" customHeight="1">
      <c r="A16" s="4"/>
      <c r="B16" s="4"/>
      <c r="C16" s="4"/>
      <c r="D16" s="4"/>
      <c r="E16" s="4"/>
      <c r="F16" s="4"/>
      <c r="G16" s="4"/>
      <c r="H16" s="4"/>
      <c r="I16" s="4"/>
    </row>
    <row r="17" spans="1:9" ht="13.5" customHeight="1">
      <c r="A17" s="4"/>
      <c r="B17" s="4"/>
      <c r="C17" s="4"/>
      <c r="D17" s="4"/>
      <c r="E17" s="4"/>
      <c r="F17" s="4"/>
      <c r="G17" s="4"/>
      <c r="H17" s="4"/>
      <c r="I17" s="4"/>
    </row>
    <row r="18" spans="1:9" ht="13.5" customHeight="1">
      <c r="A18" s="4"/>
      <c r="B18" s="4"/>
      <c r="C18" s="4"/>
      <c r="D18" s="4"/>
      <c r="E18" s="4"/>
      <c r="F18" s="4"/>
      <c r="G18" s="4"/>
      <c r="H18" s="4"/>
      <c r="I18" s="4"/>
    </row>
    <row r="31" spans="1:9" ht="27.75" customHeight="1">
      <c r="A31" s="622" t="s">
        <v>2</v>
      </c>
      <c r="B31" s="622"/>
      <c r="C31" s="622"/>
      <c r="D31" s="622"/>
      <c r="E31" s="622"/>
      <c r="F31" s="622"/>
      <c r="G31" s="622"/>
      <c r="H31" s="622"/>
      <c r="I31" s="622"/>
    </row>
    <row r="32" spans="1:9" ht="21">
      <c r="A32" s="539"/>
      <c r="B32" s="539"/>
      <c r="C32" s="539"/>
      <c r="D32" s="539"/>
      <c r="E32" s="539"/>
      <c r="F32" s="539"/>
      <c r="G32" s="539"/>
      <c r="H32" s="539"/>
      <c r="I32" s="539"/>
    </row>
    <row r="33" spans="1:9" ht="27.75" customHeight="1">
      <c r="A33" s="622" t="s">
        <v>752</v>
      </c>
      <c r="B33" s="622"/>
      <c r="C33" s="622"/>
      <c r="D33" s="622"/>
      <c r="E33" s="622"/>
      <c r="F33" s="622"/>
      <c r="G33" s="622"/>
      <c r="H33" s="622"/>
      <c r="I33" s="622"/>
    </row>
    <row r="34" spans="1:9" ht="14.25" customHeight="1">
      <c r="A34" s="539"/>
      <c r="B34" s="539"/>
      <c r="C34" s="539"/>
      <c r="D34" s="539"/>
      <c r="E34" s="539"/>
      <c r="F34" s="539"/>
      <c r="G34" s="539"/>
      <c r="H34" s="539"/>
      <c r="I34" s="539"/>
    </row>
    <row r="35" spans="1:9" ht="27.75" customHeight="1">
      <c r="A35" s="622" t="s">
        <v>1</v>
      </c>
      <c r="B35" s="622"/>
      <c r="C35" s="622"/>
      <c r="D35" s="622"/>
      <c r="E35" s="622"/>
      <c r="F35" s="622"/>
      <c r="G35" s="622"/>
      <c r="H35" s="622"/>
      <c r="I35" s="622"/>
    </row>
    <row r="36" spans="1:9" ht="21">
      <c r="A36" s="539"/>
      <c r="B36" s="539"/>
      <c r="C36" s="539"/>
      <c r="D36" s="539"/>
      <c r="E36" s="539"/>
      <c r="F36" s="539"/>
      <c r="G36" s="539"/>
      <c r="H36" s="539"/>
      <c r="I36" s="539"/>
    </row>
    <row r="37" spans="1:9" ht="27.75" customHeight="1">
      <c r="A37" s="622" t="s">
        <v>0</v>
      </c>
      <c r="B37" s="622"/>
      <c r="C37" s="622"/>
      <c r="D37" s="622"/>
      <c r="E37" s="622"/>
      <c r="F37" s="622"/>
      <c r="G37" s="622"/>
      <c r="H37" s="622"/>
      <c r="I37" s="622"/>
    </row>
    <row r="38" spans="1:9" ht="16.5">
      <c r="A38" s="19"/>
      <c r="B38" s="19"/>
      <c r="C38" s="19"/>
      <c r="D38" s="19"/>
      <c r="E38" s="19"/>
      <c r="F38" s="19"/>
      <c r="G38" s="19"/>
      <c r="H38" s="19"/>
      <c r="I38" s="19"/>
    </row>
    <row r="88" ht="21" customHeight="1"/>
  </sheetData>
  <mergeCells count="8">
    <mergeCell ref="A1:I1"/>
    <mergeCell ref="A2:I2"/>
    <mergeCell ref="A3:I3"/>
    <mergeCell ref="A37:I37"/>
    <mergeCell ref="A31:I31"/>
    <mergeCell ref="A33:I33"/>
    <mergeCell ref="A35:I35"/>
    <mergeCell ref="C12:G14"/>
  </mergeCells>
  <phoneticPr fontId="3"/>
  <printOptions horizontalCentered="1" verticalCentered="1"/>
  <pageMargins left="0.74803149606299213" right="0.55118110236220474" top="0.98425196850393704" bottom="0.98425196850393704" header="0.51181102362204722" footer="0.51181102362204722"/>
  <pageSetup paperSize="9" scale="110" firstPageNumber="4294963191" orientation="portrait" horizontalDpi="4294967293" verticalDpi="4294967293" r:id="rId1"/>
  <headerFooter differentFirst="1"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
  <sheetViews>
    <sheetView view="pageBreakPreview" topLeftCell="A13" zoomScale="85" zoomScaleNormal="85" zoomScaleSheetLayoutView="85" zoomScalePageLayoutView="85" workbookViewId="0">
      <selection activeCell="G11" sqref="G11"/>
    </sheetView>
  </sheetViews>
  <sheetFormatPr defaultColWidth="9" defaultRowHeight="13"/>
  <cols>
    <col min="1" max="1" width="4" style="30" customWidth="1"/>
    <col min="2" max="2" width="9.08984375" style="30" customWidth="1"/>
    <col min="3" max="3" width="7.6328125" style="38" customWidth="1"/>
    <col min="4" max="4" width="18.90625" style="38" customWidth="1"/>
    <col min="5" max="5" width="16.6328125" style="38" customWidth="1"/>
    <col min="6" max="6" width="2.453125" style="38" customWidth="1"/>
    <col min="7" max="7" width="28.453125" style="30" customWidth="1"/>
    <col min="8" max="8" width="3" style="30" hidden="1" customWidth="1"/>
    <col min="9" max="10" width="3.08984375" style="30" customWidth="1"/>
    <col min="11" max="16384" width="9" style="30"/>
  </cols>
  <sheetData>
    <row r="1" spans="1:10" ht="23.5">
      <c r="A1" s="685" t="s">
        <v>311</v>
      </c>
      <c r="B1" s="685"/>
      <c r="C1" s="685"/>
      <c r="D1" s="685"/>
      <c r="E1" s="685"/>
      <c r="F1" s="685"/>
      <c r="G1" s="685"/>
      <c r="H1" s="685"/>
      <c r="I1" s="685"/>
    </row>
    <row r="2" spans="1:10" ht="19">
      <c r="A2" s="53"/>
      <c r="B2" s="53"/>
      <c r="C2" s="53"/>
      <c r="D2" s="53"/>
      <c r="E2" s="53"/>
      <c r="F2" s="46"/>
      <c r="G2" s="33"/>
      <c r="H2" s="33"/>
      <c r="I2" s="33"/>
    </row>
    <row r="3" spans="1:10" ht="14">
      <c r="A3" s="594"/>
      <c r="B3" s="594"/>
      <c r="C3" s="616"/>
      <c r="D3" s="616"/>
      <c r="E3" s="616"/>
      <c r="F3" s="616"/>
      <c r="G3" s="617" t="s">
        <v>310</v>
      </c>
      <c r="H3" s="593"/>
      <c r="I3" s="593"/>
      <c r="J3" s="618"/>
    </row>
    <row r="4" spans="1:10" ht="14">
      <c r="A4" s="593"/>
      <c r="B4" s="593" t="s">
        <v>309</v>
      </c>
      <c r="C4" s="593"/>
      <c r="D4" s="616" t="s">
        <v>308</v>
      </c>
      <c r="E4" s="616" t="s">
        <v>307</v>
      </c>
      <c r="F4" s="616"/>
      <c r="G4" s="594" t="s">
        <v>306</v>
      </c>
      <c r="H4" s="593"/>
      <c r="I4" s="593"/>
      <c r="J4" s="618"/>
    </row>
    <row r="5" spans="1:10" ht="16.5" customHeight="1">
      <c r="A5" s="593"/>
      <c r="B5" s="593"/>
      <c r="C5" s="593"/>
      <c r="D5" s="616"/>
      <c r="E5" s="616"/>
      <c r="F5" s="616"/>
      <c r="G5" s="593"/>
      <c r="H5" s="593"/>
      <c r="I5" s="593"/>
      <c r="J5" s="618"/>
    </row>
    <row r="6" spans="1:10" ht="14">
      <c r="A6" s="593"/>
      <c r="B6" s="593" t="s">
        <v>305</v>
      </c>
      <c r="C6" s="593"/>
      <c r="D6" s="616"/>
      <c r="E6" s="616"/>
      <c r="F6" s="616"/>
      <c r="G6" s="617"/>
      <c r="H6" s="593"/>
      <c r="I6" s="593"/>
      <c r="J6" s="618"/>
    </row>
    <row r="7" spans="1:10" ht="14">
      <c r="A7" s="593"/>
      <c r="B7" s="593"/>
      <c r="C7" s="593"/>
      <c r="D7" s="616" t="s">
        <v>304</v>
      </c>
      <c r="E7" s="616" t="s">
        <v>280</v>
      </c>
      <c r="F7" s="616"/>
      <c r="G7" s="617" t="s">
        <v>303</v>
      </c>
      <c r="H7" s="593"/>
      <c r="I7" s="593"/>
      <c r="J7" s="618"/>
    </row>
    <row r="8" spans="1:10" ht="17.25" customHeight="1">
      <c r="A8" s="593"/>
      <c r="B8" s="593"/>
      <c r="C8" s="593"/>
      <c r="D8" s="616" t="s">
        <v>302</v>
      </c>
      <c r="E8" s="616" t="s">
        <v>275</v>
      </c>
      <c r="F8" s="616"/>
      <c r="G8" s="617" t="s">
        <v>301</v>
      </c>
      <c r="H8" s="593"/>
      <c r="I8" s="593"/>
      <c r="J8" s="618"/>
    </row>
    <row r="9" spans="1:10" ht="14">
      <c r="A9" s="593"/>
      <c r="B9" s="593"/>
      <c r="C9" s="593"/>
      <c r="D9" s="616"/>
      <c r="E9" s="616"/>
      <c r="F9" s="616"/>
      <c r="G9" s="617" t="s">
        <v>300</v>
      </c>
      <c r="H9" s="593"/>
      <c r="I9" s="593"/>
      <c r="J9" s="618"/>
    </row>
    <row r="10" spans="1:10" ht="16.5" customHeight="1">
      <c r="A10" s="593"/>
      <c r="B10" s="593"/>
      <c r="C10" s="593"/>
      <c r="D10" s="616"/>
      <c r="E10" s="616"/>
      <c r="F10" s="616"/>
      <c r="G10" s="593"/>
      <c r="H10" s="593"/>
      <c r="I10" s="593"/>
      <c r="J10" s="618"/>
    </row>
    <row r="11" spans="1:10" ht="14">
      <c r="A11" s="593"/>
      <c r="B11" s="686" t="s">
        <v>299</v>
      </c>
      <c r="C11" s="686"/>
      <c r="D11" s="616" t="s">
        <v>298</v>
      </c>
      <c r="E11" s="616" t="s">
        <v>297</v>
      </c>
      <c r="F11" s="616"/>
      <c r="G11" s="593" t="s">
        <v>296</v>
      </c>
      <c r="H11" s="593"/>
      <c r="I11" s="593"/>
      <c r="J11" s="618"/>
    </row>
    <row r="12" spans="1:10" ht="16.5" customHeight="1">
      <c r="A12" s="593"/>
      <c r="B12" s="593"/>
      <c r="C12" s="593"/>
      <c r="D12" s="616"/>
      <c r="E12" s="616"/>
      <c r="F12" s="616"/>
      <c r="G12" s="593"/>
      <c r="H12" s="593"/>
      <c r="I12" s="593"/>
      <c r="J12" s="618"/>
    </row>
    <row r="13" spans="1:10" ht="14">
      <c r="A13" s="593"/>
      <c r="B13" s="593" t="s">
        <v>295</v>
      </c>
      <c r="C13" s="593"/>
      <c r="D13" s="616" t="s">
        <v>312</v>
      </c>
      <c r="E13" s="616" t="s">
        <v>294</v>
      </c>
      <c r="F13" s="616"/>
      <c r="G13" s="593" t="s">
        <v>293</v>
      </c>
      <c r="H13" s="593"/>
      <c r="I13" s="593"/>
      <c r="J13" s="618"/>
    </row>
    <row r="14" spans="1:10" ht="16.5" customHeight="1">
      <c r="A14" s="593"/>
      <c r="B14" s="593"/>
      <c r="C14" s="593"/>
      <c r="D14" s="616"/>
      <c r="E14" s="616"/>
      <c r="F14" s="616"/>
      <c r="G14" s="619"/>
      <c r="H14" s="593"/>
      <c r="I14" s="593"/>
      <c r="J14" s="618"/>
    </row>
    <row r="15" spans="1:10" ht="14">
      <c r="A15" s="593"/>
      <c r="B15" s="593" t="s">
        <v>292</v>
      </c>
      <c r="C15" s="593"/>
      <c r="D15" s="616" t="s">
        <v>291</v>
      </c>
      <c r="E15" s="616" t="s">
        <v>290</v>
      </c>
      <c r="F15" s="616"/>
      <c r="G15" s="593" t="s">
        <v>289</v>
      </c>
      <c r="H15" s="593"/>
      <c r="I15" s="593"/>
      <c r="J15" s="618"/>
    </row>
    <row r="16" spans="1:10" ht="16.5" customHeight="1">
      <c r="A16" s="593"/>
      <c r="B16" s="593"/>
      <c r="C16" s="593"/>
      <c r="D16" s="616"/>
      <c r="E16" s="616"/>
      <c r="F16" s="616"/>
      <c r="G16" s="593" t="s">
        <v>288</v>
      </c>
      <c r="H16" s="593"/>
      <c r="I16" s="593"/>
      <c r="J16" s="618"/>
    </row>
    <row r="17" spans="1:10" ht="16.5" customHeight="1">
      <c r="A17" s="593"/>
      <c r="B17" s="593"/>
      <c r="C17" s="593"/>
      <c r="D17" s="616"/>
      <c r="E17" s="616"/>
      <c r="F17" s="616"/>
      <c r="G17" s="593"/>
      <c r="H17" s="593"/>
      <c r="I17" s="593"/>
      <c r="J17" s="618"/>
    </row>
    <row r="18" spans="1:10" ht="14">
      <c r="A18" s="593"/>
      <c r="B18" s="593" t="s">
        <v>287</v>
      </c>
      <c r="C18" s="593"/>
      <c r="D18" s="616" t="s">
        <v>286</v>
      </c>
      <c r="E18" s="616" t="s">
        <v>285</v>
      </c>
      <c r="F18" s="616"/>
      <c r="G18" s="593" t="s">
        <v>284</v>
      </c>
      <c r="H18" s="593"/>
      <c r="I18" s="593"/>
      <c r="J18" s="618"/>
    </row>
    <row r="19" spans="1:10" ht="16.5" customHeight="1">
      <c r="A19" s="593"/>
      <c r="B19" s="593"/>
      <c r="C19" s="593"/>
      <c r="D19" s="616"/>
      <c r="E19" s="616"/>
      <c r="F19" s="616"/>
      <c r="G19" s="593" t="s">
        <v>283</v>
      </c>
      <c r="H19" s="593"/>
      <c r="I19" s="593"/>
      <c r="J19" s="618"/>
    </row>
    <row r="20" spans="1:10" ht="16.5" customHeight="1">
      <c r="A20" s="593"/>
      <c r="B20" s="593"/>
      <c r="C20" s="593"/>
      <c r="D20" s="616"/>
      <c r="E20" s="616"/>
      <c r="F20" s="616"/>
      <c r="G20" s="593"/>
      <c r="H20" s="593"/>
      <c r="I20" s="593"/>
      <c r="J20" s="618"/>
    </row>
    <row r="21" spans="1:10" ht="14">
      <c r="A21" s="593"/>
      <c r="B21" s="593" t="s">
        <v>282</v>
      </c>
      <c r="C21" s="593"/>
      <c r="D21" s="616" t="s">
        <v>281</v>
      </c>
      <c r="E21" s="616" t="s">
        <v>280</v>
      </c>
      <c r="F21" s="616"/>
      <c r="G21" s="593" t="s">
        <v>279</v>
      </c>
      <c r="H21" s="593"/>
      <c r="I21" s="593"/>
      <c r="J21" s="618"/>
    </row>
    <row r="22" spans="1:10" ht="16.5" customHeight="1">
      <c r="A22" s="593"/>
      <c r="B22" s="593"/>
      <c r="C22" s="593"/>
      <c r="D22" s="616"/>
      <c r="E22" s="616"/>
      <c r="F22" s="616"/>
      <c r="G22" s="593" t="s">
        <v>278</v>
      </c>
      <c r="H22" s="593"/>
      <c r="I22" s="593"/>
      <c r="J22" s="618"/>
    </row>
    <row r="23" spans="1:10" ht="16.5" customHeight="1">
      <c r="A23" s="593"/>
      <c r="B23" s="593"/>
      <c r="C23" s="593"/>
      <c r="D23" s="616"/>
      <c r="E23" s="616"/>
      <c r="F23" s="616"/>
      <c r="G23" s="593"/>
      <c r="H23" s="593"/>
      <c r="I23" s="593"/>
      <c r="J23" s="618"/>
    </row>
    <row r="24" spans="1:10" ht="14">
      <c r="A24" s="593"/>
      <c r="B24" s="593" t="s">
        <v>277</v>
      </c>
      <c r="C24" s="593"/>
      <c r="D24" s="616" t="s">
        <v>276</v>
      </c>
      <c r="E24" s="616" t="s">
        <v>275</v>
      </c>
      <c r="F24" s="616"/>
      <c r="G24" s="593" t="s">
        <v>274</v>
      </c>
      <c r="H24" s="593"/>
      <c r="I24" s="593"/>
      <c r="J24" s="618"/>
    </row>
    <row r="25" spans="1:10" ht="16.5" customHeight="1">
      <c r="A25" s="593"/>
      <c r="B25" s="593"/>
      <c r="C25" s="593"/>
      <c r="D25" s="616"/>
      <c r="E25" s="616"/>
      <c r="F25" s="616"/>
      <c r="G25" s="593" t="s">
        <v>273</v>
      </c>
      <c r="H25" s="593"/>
      <c r="I25" s="593"/>
      <c r="J25" s="618"/>
    </row>
    <row r="26" spans="1:10" ht="16.5" customHeight="1">
      <c r="A26" s="593"/>
      <c r="B26" s="593"/>
      <c r="C26" s="593"/>
      <c r="D26" s="616"/>
      <c r="E26" s="616"/>
      <c r="F26" s="616"/>
      <c r="G26" s="593"/>
      <c r="H26" s="593"/>
      <c r="I26" s="593"/>
      <c r="J26" s="618"/>
    </row>
    <row r="27" spans="1:10" ht="14">
      <c r="A27" s="593"/>
      <c r="B27" s="593" t="s">
        <v>272</v>
      </c>
      <c r="C27" s="593"/>
      <c r="D27" s="616" t="s">
        <v>271</v>
      </c>
      <c r="E27" s="616" t="s">
        <v>270</v>
      </c>
      <c r="F27" s="616"/>
      <c r="G27" s="593" t="s">
        <v>269</v>
      </c>
      <c r="H27" s="593"/>
      <c r="I27" s="593"/>
      <c r="J27" s="618"/>
    </row>
    <row r="28" spans="1:10" ht="16.5" customHeight="1">
      <c r="A28" s="593"/>
      <c r="B28" s="593"/>
      <c r="C28" s="593"/>
      <c r="D28" s="616"/>
      <c r="E28" s="616"/>
      <c r="F28" s="616"/>
      <c r="G28" s="593"/>
      <c r="H28" s="593"/>
      <c r="I28" s="593"/>
      <c r="J28" s="618"/>
    </row>
    <row r="29" spans="1:10" ht="14">
      <c r="A29" s="593"/>
      <c r="B29" s="593" t="s">
        <v>268</v>
      </c>
      <c r="C29" s="593"/>
      <c r="D29" s="616"/>
      <c r="E29" s="616"/>
      <c r="F29" s="616"/>
      <c r="G29" s="593"/>
      <c r="H29" s="593"/>
      <c r="I29" s="593"/>
      <c r="J29" s="618"/>
    </row>
    <row r="30" spans="1:10" ht="14">
      <c r="A30" s="593"/>
      <c r="B30" s="617" t="s">
        <v>262</v>
      </c>
      <c r="C30" s="593"/>
      <c r="D30" s="616" t="s">
        <v>267</v>
      </c>
      <c r="E30" s="616" t="s">
        <v>266</v>
      </c>
      <c r="F30" s="616"/>
      <c r="G30" s="593" t="s">
        <v>265</v>
      </c>
      <c r="H30" s="593"/>
      <c r="I30" s="593"/>
      <c r="J30" s="618"/>
    </row>
    <row r="31" spans="1:10" ht="16.5" customHeight="1">
      <c r="A31" s="593"/>
      <c r="B31" s="593"/>
      <c r="C31" s="593"/>
      <c r="D31" s="616"/>
      <c r="E31" s="616"/>
      <c r="F31" s="616"/>
      <c r="G31" s="593" t="s">
        <v>264</v>
      </c>
      <c r="H31" s="593"/>
      <c r="I31" s="593"/>
      <c r="J31" s="618"/>
    </row>
    <row r="32" spans="1:10" ht="16.5" customHeight="1">
      <c r="A32" s="593"/>
      <c r="B32" s="616"/>
      <c r="C32" s="593"/>
      <c r="D32" s="616"/>
      <c r="E32" s="616"/>
      <c r="F32" s="616"/>
      <c r="G32" s="593"/>
      <c r="H32" s="593"/>
      <c r="I32" s="593"/>
      <c r="J32" s="618"/>
    </row>
    <row r="33" spans="1:10" ht="14">
      <c r="A33" s="593"/>
      <c r="B33" s="594" t="s">
        <v>263</v>
      </c>
      <c r="C33" s="594"/>
      <c r="D33" s="594"/>
      <c r="E33" s="616"/>
      <c r="F33" s="616"/>
      <c r="G33" s="593"/>
      <c r="H33" s="593"/>
      <c r="I33" s="593"/>
      <c r="J33" s="618"/>
    </row>
    <row r="34" spans="1:10" ht="14">
      <c r="A34" s="593"/>
      <c r="B34" s="617" t="s">
        <v>262</v>
      </c>
      <c r="C34" s="593"/>
      <c r="D34" s="620" t="s">
        <v>261</v>
      </c>
      <c r="E34" s="620" t="s">
        <v>256</v>
      </c>
      <c r="F34" s="616"/>
      <c r="G34" s="593" t="s">
        <v>260</v>
      </c>
      <c r="H34" s="593"/>
      <c r="I34" s="593"/>
      <c r="J34" s="618"/>
    </row>
    <row r="35" spans="1:10" ht="16.5" customHeight="1">
      <c r="A35" s="593"/>
      <c r="B35" s="593"/>
      <c r="C35" s="616"/>
      <c r="D35" s="616"/>
      <c r="E35" s="616"/>
      <c r="F35" s="616"/>
      <c r="G35" s="593" t="s">
        <v>259</v>
      </c>
      <c r="H35" s="593"/>
      <c r="I35" s="593"/>
      <c r="J35" s="618"/>
    </row>
    <row r="36" spans="1:10" ht="16.5" customHeight="1">
      <c r="A36" s="593"/>
      <c r="B36" s="593" t="s">
        <v>258</v>
      </c>
      <c r="C36" s="616"/>
      <c r="D36" s="616" t="s">
        <v>257</v>
      </c>
      <c r="E36" s="620" t="s">
        <v>256</v>
      </c>
      <c r="F36" s="616"/>
      <c r="G36" s="687" t="s">
        <v>255</v>
      </c>
      <c r="H36" s="593"/>
      <c r="I36" s="593"/>
      <c r="J36" s="618"/>
    </row>
    <row r="37" spans="1:10" ht="14">
      <c r="A37" s="593"/>
      <c r="B37" s="593"/>
      <c r="C37" s="616"/>
      <c r="D37" s="616"/>
      <c r="E37" s="616"/>
      <c r="F37" s="616"/>
      <c r="G37" s="688"/>
      <c r="H37" s="593"/>
      <c r="I37" s="593"/>
      <c r="J37" s="618"/>
    </row>
    <row r="38" spans="1:10" ht="14">
      <c r="A38" s="593"/>
      <c r="B38" s="593" t="s">
        <v>254</v>
      </c>
      <c r="C38" s="616"/>
      <c r="D38" s="616"/>
      <c r="E38" s="616"/>
      <c r="F38" s="616"/>
      <c r="G38" s="617"/>
      <c r="H38" s="593"/>
      <c r="I38" s="593"/>
      <c r="J38" s="618"/>
    </row>
    <row r="39" spans="1:10" ht="16.5">
      <c r="A39" s="47"/>
      <c r="B39" s="47"/>
      <c r="C39" s="49"/>
      <c r="D39" s="49"/>
      <c r="E39" s="49"/>
      <c r="F39" s="49"/>
      <c r="G39" s="549"/>
      <c r="H39" s="47"/>
      <c r="I39" s="47"/>
    </row>
    <row r="40" spans="1:10" ht="16.5">
      <c r="A40" s="613" t="s">
        <v>755</v>
      </c>
      <c r="B40" s="613"/>
      <c r="C40" s="614"/>
      <c r="D40" s="614"/>
      <c r="E40" s="614"/>
      <c r="F40" s="614"/>
      <c r="G40" s="615"/>
      <c r="H40" s="47"/>
      <c r="I40" s="47"/>
    </row>
    <row r="41" spans="1:10" ht="70.25" customHeight="1">
      <c r="A41" s="690" t="s">
        <v>787</v>
      </c>
      <c r="B41" s="690"/>
      <c r="C41" s="690"/>
      <c r="D41" s="690"/>
      <c r="E41" s="690"/>
      <c r="F41" s="690"/>
      <c r="G41" s="690"/>
      <c r="H41" s="47"/>
      <c r="I41" s="47"/>
    </row>
    <row r="42" spans="1:10" ht="16.5">
      <c r="A42" s="47"/>
      <c r="B42" s="47"/>
      <c r="C42" s="49"/>
      <c r="D42" s="49"/>
      <c r="E42" s="49"/>
      <c r="F42" s="49"/>
      <c r="G42" s="549"/>
      <c r="H42" s="47"/>
      <c r="I42" s="47"/>
    </row>
    <row r="43" spans="1:10" ht="16.5">
      <c r="A43" s="47"/>
      <c r="B43" s="47"/>
      <c r="C43" s="49"/>
      <c r="D43" s="49"/>
      <c r="E43" s="49"/>
      <c r="F43" s="49"/>
      <c r="G43" s="549"/>
      <c r="H43" s="47"/>
      <c r="I43" s="47"/>
    </row>
    <row r="44" spans="1:10" ht="16.5">
      <c r="A44" s="47"/>
      <c r="B44" s="47"/>
      <c r="C44" s="49"/>
      <c r="D44" s="49"/>
      <c r="E44" s="49"/>
      <c r="F44" s="49"/>
      <c r="G44" s="549"/>
      <c r="H44" s="47"/>
      <c r="I44" s="47"/>
    </row>
    <row r="45" spans="1:10" s="32" customFormat="1" ht="19">
      <c r="A45" s="33"/>
      <c r="B45" s="33"/>
      <c r="C45" s="46"/>
      <c r="D45" s="46"/>
      <c r="E45" s="46"/>
      <c r="F45" s="46"/>
      <c r="G45" s="45"/>
      <c r="H45" s="33"/>
      <c r="I45" s="33"/>
    </row>
    <row r="46" spans="1:10" ht="18.75" customHeight="1">
      <c r="A46" s="44"/>
      <c r="B46" s="44"/>
      <c r="C46" s="44"/>
      <c r="D46" s="44"/>
      <c r="E46" s="44"/>
      <c r="F46" s="44"/>
      <c r="G46" s="44"/>
      <c r="H46" s="44"/>
      <c r="I46" s="44"/>
    </row>
    <row r="47" spans="1:10" ht="16.5" customHeight="1">
      <c r="A47" s="41"/>
      <c r="B47" s="41"/>
      <c r="C47" s="39"/>
      <c r="D47" s="39"/>
      <c r="E47" s="39"/>
      <c r="F47" s="39"/>
      <c r="G47" s="43"/>
    </row>
    <row r="48" spans="1:10" ht="16.5" customHeight="1">
      <c r="A48" s="41"/>
      <c r="B48" s="41"/>
      <c r="C48" s="39"/>
      <c r="D48" s="39"/>
      <c r="E48" s="39"/>
      <c r="F48" s="39"/>
    </row>
    <row r="49" spans="1:7" ht="19.5" customHeight="1">
      <c r="A49" s="32"/>
      <c r="B49" s="32"/>
      <c r="C49" s="32"/>
      <c r="D49" s="39"/>
      <c r="E49" s="39"/>
      <c r="F49" s="39"/>
      <c r="G49" s="42"/>
    </row>
    <row r="50" spans="1:7" ht="16.5" customHeight="1">
      <c r="A50" s="32"/>
      <c r="B50" s="32"/>
      <c r="C50" s="32"/>
      <c r="D50" s="39"/>
      <c r="E50" s="39"/>
      <c r="F50" s="39"/>
    </row>
    <row r="51" spans="1:7" ht="16.5" customHeight="1">
      <c r="A51" s="32"/>
      <c r="B51" s="32"/>
      <c r="C51" s="32"/>
      <c r="D51" s="39"/>
      <c r="E51" s="39"/>
      <c r="F51" s="39"/>
    </row>
    <row r="52" spans="1:7" ht="19">
      <c r="A52" s="32"/>
      <c r="B52" s="32"/>
      <c r="C52" s="32"/>
      <c r="D52" s="39"/>
      <c r="E52" s="39"/>
      <c r="F52" s="39"/>
    </row>
    <row r="53" spans="1:7" ht="18.75" customHeight="1">
      <c r="A53" s="32"/>
      <c r="B53" s="32"/>
      <c r="C53" s="32"/>
      <c r="D53" s="39"/>
      <c r="E53" s="39"/>
      <c r="F53" s="39"/>
    </row>
    <row r="54" spans="1:7" ht="19">
      <c r="A54" s="32"/>
      <c r="B54" s="32"/>
      <c r="C54" s="32"/>
      <c r="D54" s="39"/>
      <c r="E54" s="39"/>
      <c r="F54" s="39"/>
    </row>
    <row r="55" spans="1:7" ht="16.5" customHeight="1">
      <c r="A55" s="32"/>
      <c r="B55" s="32"/>
      <c r="C55" s="32"/>
      <c r="D55" s="39"/>
      <c r="E55" s="39"/>
      <c r="F55" s="39"/>
    </row>
    <row r="56" spans="1:7" ht="16.5" customHeight="1">
      <c r="A56" s="32"/>
      <c r="B56" s="32"/>
      <c r="C56" s="32"/>
      <c r="D56" s="39"/>
      <c r="E56" s="39"/>
      <c r="F56" s="39"/>
    </row>
    <row r="57" spans="1:7" ht="19">
      <c r="A57" s="32"/>
      <c r="B57" s="32"/>
      <c r="C57" s="32"/>
      <c r="D57" s="39"/>
      <c r="E57" s="39"/>
      <c r="F57" s="39"/>
    </row>
    <row r="58" spans="1:7" ht="16.5" customHeight="1">
      <c r="A58" s="32"/>
      <c r="B58" s="32"/>
      <c r="C58" s="32"/>
      <c r="D58" s="39"/>
      <c r="E58" s="39"/>
      <c r="F58" s="39"/>
    </row>
    <row r="59" spans="1:7" ht="16.5" customHeight="1">
      <c r="A59" s="32"/>
      <c r="B59" s="32"/>
      <c r="C59" s="32"/>
      <c r="D59" s="39"/>
      <c r="E59" s="39"/>
      <c r="F59" s="39"/>
    </row>
    <row r="60" spans="1:7" ht="19">
      <c r="A60" s="32"/>
      <c r="B60" s="32"/>
      <c r="C60" s="32"/>
      <c r="D60" s="39"/>
      <c r="E60" s="39"/>
      <c r="F60" s="39"/>
    </row>
    <row r="61" spans="1:7" ht="16.5" customHeight="1">
      <c r="A61" s="32"/>
      <c r="B61" s="32"/>
      <c r="C61" s="32"/>
      <c r="D61" s="39"/>
      <c r="E61" s="39"/>
      <c r="F61" s="39"/>
    </row>
    <row r="62" spans="1:7" ht="16.5" customHeight="1">
      <c r="A62" s="32"/>
      <c r="B62" s="32"/>
      <c r="C62" s="32"/>
      <c r="D62" s="39"/>
      <c r="E62" s="39"/>
      <c r="F62" s="39"/>
    </row>
    <row r="63" spans="1:7" ht="19">
      <c r="A63" s="32"/>
      <c r="B63" s="32"/>
      <c r="C63" s="32"/>
      <c r="D63" s="39"/>
      <c r="E63" s="39"/>
      <c r="F63" s="39"/>
    </row>
    <row r="64" spans="1:7" ht="16.5" customHeight="1">
      <c r="A64" s="32"/>
      <c r="B64" s="32"/>
      <c r="C64" s="32"/>
      <c r="D64" s="39"/>
      <c r="E64" s="39"/>
      <c r="F64" s="39"/>
    </row>
    <row r="65" spans="1:6" ht="16.5" customHeight="1">
      <c r="A65" s="32"/>
      <c r="B65" s="32"/>
      <c r="C65" s="32"/>
      <c r="D65" s="39"/>
      <c r="E65" s="39"/>
      <c r="F65" s="39"/>
    </row>
    <row r="66" spans="1:6" ht="19">
      <c r="A66" s="32"/>
      <c r="B66" s="32"/>
      <c r="C66" s="32"/>
      <c r="D66" s="39"/>
      <c r="E66" s="39"/>
      <c r="F66" s="39"/>
    </row>
    <row r="67" spans="1:6" ht="16.5" customHeight="1">
      <c r="A67" s="32"/>
      <c r="B67" s="32"/>
      <c r="C67" s="32"/>
      <c r="D67" s="39"/>
      <c r="E67" s="39"/>
      <c r="F67" s="39"/>
    </row>
    <row r="68" spans="1:6" ht="16.5" customHeight="1">
      <c r="A68" s="32"/>
      <c r="B68" s="32"/>
      <c r="C68" s="32"/>
      <c r="D68" s="39"/>
      <c r="E68" s="39"/>
      <c r="F68" s="39"/>
    </row>
    <row r="69" spans="1:6" ht="19">
      <c r="A69" s="32"/>
      <c r="B69" s="32"/>
      <c r="C69" s="32"/>
      <c r="D69" s="39"/>
      <c r="E69" s="39"/>
      <c r="F69" s="39"/>
    </row>
    <row r="70" spans="1:6" ht="16.5" customHeight="1">
      <c r="A70" s="32"/>
      <c r="B70" s="32"/>
      <c r="C70" s="32"/>
      <c r="D70" s="39"/>
      <c r="E70" s="39"/>
      <c r="F70" s="39"/>
    </row>
    <row r="71" spans="1:6" ht="16.5" customHeight="1">
      <c r="A71" s="32"/>
      <c r="B71" s="32"/>
      <c r="C71" s="32"/>
      <c r="D71" s="39"/>
      <c r="E71" s="39"/>
      <c r="F71" s="39"/>
    </row>
    <row r="72" spans="1:6" ht="19">
      <c r="A72" s="32"/>
      <c r="B72" s="32"/>
      <c r="C72" s="32"/>
      <c r="D72" s="39"/>
      <c r="E72" s="39"/>
      <c r="F72" s="39"/>
    </row>
    <row r="73" spans="1:6" ht="16.5" customHeight="1">
      <c r="A73" s="32"/>
      <c r="B73" s="32"/>
      <c r="C73" s="32"/>
      <c r="D73" s="39"/>
      <c r="E73" s="39"/>
      <c r="F73" s="39"/>
    </row>
    <row r="74" spans="1:6" ht="16.5" customHeight="1">
      <c r="A74" s="32"/>
      <c r="B74" s="32"/>
      <c r="C74" s="32"/>
      <c r="D74" s="39"/>
      <c r="E74" s="39"/>
      <c r="F74" s="39"/>
    </row>
    <row r="75" spans="1:6" ht="19">
      <c r="A75" s="32"/>
      <c r="B75" s="32"/>
      <c r="C75" s="32"/>
      <c r="D75" s="39"/>
      <c r="E75" s="39"/>
      <c r="F75" s="39"/>
    </row>
    <row r="76" spans="1:6" ht="16.5" customHeight="1">
      <c r="A76" s="32"/>
      <c r="B76" s="32"/>
      <c r="C76" s="32"/>
      <c r="D76" s="39"/>
      <c r="E76" s="39"/>
      <c r="F76" s="39"/>
    </row>
    <row r="77" spans="1:6" ht="16.5" customHeight="1">
      <c r="A77" s="32"/>
      <c r="B77" s="32"/>
      <c r="C77" s="32"/>
      <c r="D77" s="39"/>
      <c r="E77" s="39"/>
      <c r="F77" s="39"/>
    </row>
    <row r="78" spans="1:6" ht="19">
      <c r="A78" s="32"/>
      <c r="B78" s="32"/>
      <c r="C78" s="32"/>
      <c r="D78" s="39"/>
      <c r="E78" s="39"/>
      <c r="F78" s="39"/>
    </row>
    <row r="79" spans="1:6" ht="19">
      <c r="A79" s="32"/>
      <c r="B79" s="39"/>
      <c r="C79" s="32"/>
      <c r="D79" s="39"/>
      <c r="E79" s="39"/>
      <c r="F79" s="39"/>
    </row>
    <row r="80" spans="1:6" ht="16.5" customHeight="1">
      <c r="A80" s="32"/>
      <c r="B80" s="32"/>
      <c r="C80" s="32"/>
      <c r="D80" s="39"/>
      <c r="E80" s="39"/>
      <c r="F80" s="39"/>
    </row>
    <row r="81" spans="1:9" ht="19">
      <c r="A81" s="32"/>
      <c r="B81" s="39"/>
      <c r="C81" s="32"/>
      <c r="D81" s="39"/>
      <c r="E81" s="39"/>
      <c r="F81" s="39"/>
    </row>
    <row r="82" spans="1:9" ht="16.5" customHeight="1">
      <c r="A82" s="32"/>
      <c r="B82" s="39"/>
      <c r="C82" s="32"/>
      <c r="D82" s="39"/>
      <c r="E82" s="39"/>
      <c r="F82" s="39"/>
    </row>
    <row r="83" spans="1:9" ht="16.5" customHeight="1">
      <c r="A83" s="32"/>
      <c r="B83" s="32"/>
      <c r="C83" s="32"/>
      <c r="D83" s="39"/>
      <c r="E83" s="39"/>
      <c r="F83" s="39"/>
    </row>
    <row r="84" spans="1:9" ht="19">
      <c r="A84" s="32"/>
      <c r="B84" s="41"/>
      <c r="C84" s="41"/>
      <c r="D84" s="41"/>
      <c r="E84" s="39"/>
      <c r="F84" s="39"/>
    </row>
    <row r="85" spans="1:9" ht="19">
      <c r="A85" s="32"/>
      <c r="B85" s="39"/>
      <c r="C85" s="32"/>
      <c r="D85" s="39"/>
      <c r="E85" s="39"/>
      <c r="F85" s="39"/>
    </row>
    <row r="86" spans="1:9" ht="16.5" customHeight="1"/>
    <row r="87" spans="1:9" ht="16.5" customHeight="1"/>
    <row r="88" spans="1:9">
      <c r="G88" s="40"/>
    </row>
    <row r="89" spans="1:9">
      <c r="A89" s="689"/>
      <c r="B89" s="689"/>
      <c r="C89" s="689"/>
      <c r="D89" s="689"/>
      <c r="E89" s="689"/>
      <c r="F89" s="689"/>
      <c r="G89" s="689"/>
      <c r="H89" s="689"/>
      <c r="I89" s="689"/>
    </row>
    <row r="90" spans="1:9" ht="28.5" customHeight="1">
      <c r="A90" s="32"/>
      <c r="B90" s="32"/>
      <c r="C90" s="39"/>
      <c r="D90" s="39"/>
      <c r="E90" s="39"/>
      <c r="F90" s="39"/>
      <c r="G90" s="32"/>
    </row>
    <row r="91" spans="1:9" ht="20.149999999999999" customHeight="1">
      <c r="B91" s="32"/>
      <c r="C91" s="32"/>
      <c r="D91" s="39"/>
      <c r="E91" s="39"/>
      <c r="F91" s="39"/>
      <c r="G91" s="39"/>
    </row>
    <row r="92" spans="1:9" ht="20.149999999999999" customHeight="1">
      <c r="B92" s="32"/>
      <c r="C92" s="32"/>
      <c r="D92" s="39"/>
      <c r="E92" s="39"/>
      <c r="F92" s="39"/>
      <c r="G92" s="39"/>
    </row>
    <row r="93" spans="1:9" ht="20.149999999999999" customHeight="1">
      <c r="B93" s="32"/>
      <c r="C93" s="32"/>
      <c r="D93" s="39"/>
      <c r="E93" s="39"/>
      <c r="F93" s="39"/>
      <c r="G93" s="39"/>
    </row>
    <row r="94" spans="1:9" ht="20.149999999999999" customHeight="1">
      <c r="B94" s="32"/>
      <c r="C94" s="32"/>
      <c r="D94" s="39"/>
      <c r="E94" s="39"/>
      <c r="F94" s="39"/>
      <c r="G94" s="39"/>
    </row>
    <row r="95" spans="1:9" ht="20.149999999999999" customHeight="1">
      <c r="B95" s="32"/>
      <c r="C95" s="32"/>
      <c r="D95" s="39"/>
      <c r="E95" s="39"/>
      <c r="F95" s="39"/>
      <c r="G95" s="39"/>
    </row>
    <row r="96" spans="1:9" ht="20.149999999999999" customHeight="1">
      <c r="B96" s="32"/>
      <c r="C96" s="32"/>
      <c r="D96" s="39"/>
      <c r="E96" s="39"/>
      <c r="F96" s="39"/>
      <c r="G96" s="39"/>
    </row>
    <row r="97" spans="1:7" ht="20.149999999999999" customHeight="1">
      <c r="B97" s="32"/>
      <c r="C97" s="32"/>
      <c r="D97" s="39"/>
      <c r="E97" s="39"/>
      <c r="F97" s="39"/>
      <c r="G97" s="39"/>
    </row>
    <row r="98" spans="1:7" ht="20.149999999999999" customHeight="1">
      <c r="B98" s="32"/>
      <c r="C98" s="32"/>
      <c r="D98" s="39"/>
      <c r="E98" s="39"/>
      <c r="F98" s="39"/>
      <c r="G98" s="39"/>
    </row>
    <row r="99" spans="1:7" ht="20.149999999999999" customHeight="1">
      <c r="B99" s="32"/>
      <c r="C99" s="32"/>
      <c r="D99" s="39"/>
      <c r="E99" s="39"/>
      <c r="F99" s="39"/>
      <c r="G99" s="39"/>
    </row>
    <row r="100" spans="1:7" ht="20.149999999999999" customHeight="1">
      <c r="B100" s="32"/>
      <c r="C100" s="32"/>
      <c r="D100" s="39"/>
      <c r="E100" s="39"/>
      <c r="F100" s="39"/>
      <c r="G100" s="39"/>
    </row>
    <row r="101" spans="1:7" ht="20.149999999999999" customHeight="1">
      <c r="B101" s="32"/>
      <c r="C101" s="32"/>
      <c r="D101" s="39"/>
      <c r="E101" s="39"/>
      <c r="F101" s="39"/>
      <c r="G101" s="39"/>
    </row>
    <row r="102" spans="1:7" ht="20.149999999999999" customHeight="1">
      <c r="B102" s="32"/>
      <c r="C102" s="32"/>
      <c r="D102" s="39"/>
      <c r="E102" s="39"/>
      <c r="F102" s="39"/>
      <c r="G102" s="39"/>
    </row>
    <row r="103" spans="1:7" ht="20.149999999999999" customHeight="1">
      <c r="B103" s="32"/>
      <c r="C103" s="32"/>
      <c r="D103" s="39"/>
      <c r="E103" s="39"/>
      <c r="F103" s="39"/>
      <c r="G103" s="39"/>
    </row>
    <row r="104" spans="1:7" ht="20.149999999999999" customHeight="1">
      <c r="A104" s="32"/>
      <c r="B104" s="32"/>
      <c r="C104" s="32"/>
      <c r="D104" s="39"/>
      <c r="E104" s="39"/>
      <c r="F104" s="39"/>
      <c r="G104" s="39"/>
    </row>
    <row r="105" spans="1:7" ht="20.149999999999999" customHeight="1">
      <c r="B105" s="32"/>
      <c r="C105" s="32"/>
      <c r="D105" s="39"/>
      <c r="E105" s="39"/>
      <c r="F105" s="39"/>
      <c r="G105" s="39"/>
    </row>
    <row r="106" spans="1:7" ht="20.149999999999999" customHeight="1">
      <c r="B106" s="32"/>
      <c r="C106" s="32"/>
      <c r="D106" s="39"/>
      <c r="E106" s="39"/>
      <c r="F106" s="39"/>
      <c r="G106" s="39"/>
    </row>
    <row r="107" spans="1:7" ht="20.149999999999999" customHeight="1">
      <c r="B107" s="32"/>
      <c r="C107" s="32"/>
      <c r="D107" s="39"/>
      <c r="E107" s="39"/>
      <c r="F107" s="39"/>
      <c r="G107" s="39"/>
    </row>
    <row r="108" spans="1:7" ht="20.149999999999999" customHeight="1">
      <c r="B108" s="32"/>
      <c r="C108" s="32"/>
      <c r="D108" s="39"/>
      <c r="E108" s="39"/>
      <c r="F108" s="39"/>
      <c r="G108" s="39"/>
    </row>
    <row r="109" spans="1:7" ht="20.149999999999999" customHeight="1">
      <c r="G109" s="39"/>
    </row>
    <row r="110" spans="1:7" ht="20.149999999999999" customHeight="1">
      <c r="G110" s="39"/>
    </row>
    <row r="111" spans="1:7" ht="20.149999999999999" customHeight="1">
      <c r="A111" s="32"/>
      <c r="B111" s="32"/>
      <c r="C111" s="32"/>
      <c r="D111" s="39"/>
      <c r="E111" s="39"/>
      <c r="F111" s="39"/>
      <c r="G111" s="39"/>
    </row>
    <row r="112" spans="1:7" ht="20.149999999999999" customHeight="1">
      <c r="B112" s="32"/>
      <c r="C112" s="32"/>
      <c r="D112" s="39"/>
      <c r="E112" s="39"/>
      <c r="F112" s="39"/>
      <c r="G112" s="39"/>
    </row>
    <row r="113" spans="1:7" ht="20.149999999999999" customHeight="1">
      <c r="B113" s="32"/>
      <c r="C113" s="32"/>
      <c r="D113" s="39"/>
      <c r="E113" s="39"/>
      <c r="F113" s="39"/>
      <c r="G113" s="39"/>
    </row>
    <row r="114" spans="1:7" ht="20.149999999999999" customHeight="1">
      <c r="B114" s="32"/>
      <c r="C114" s="32"/>
      <c r="D114" s="39"/>
      <c r="E114" s="39"/>
      <c r="F114" s="39"/>
      <c r="G114" s="39"/>
    </row>
    <row r="115" spans="1:7" ht="20.149999999999999" customHeight="1"/>
    <row r="116" spans="1:7" ht="16.5" customHeight="1">
      <c r="A116" s="32"/>
      <c r="B116" s="32"/>
      <c r="C116" s="39"/>
      <c r="D116" s="39"/>
      <c r="E116" s="39"/>
      <c r="F116" s="39"/>
      <c r="G116" s="32"/>
    </row>
    <row r="117" spans="1:7" ht="16.5" customHeight="1">
      <c r="A117" s="32"/>
      <c r="B117" s="32"/>
      <c r="C117" s="39"/>
      <c r="D117" s="39"/>
      <c r="E117" s="39"/>
      <c r="F117" s="39"/>
      <c r="G117" s="32"/>
    </row>
    <row r="118" spans="1:7" ht="16.5" customHeight="1">
      <c r="A118" s="32"/>
      <c r="B118" s="32"/>
      <c r="C118" s="39"/>
      <c r="D118" s="39"/>
      <c r="E118" s="39"/>
      <c r="F118" s="39"/>
      <c r="G118" s="32"/>
    </row>
    <row r="119" spans="1:7" ht="16.5" customHeight="1">
      <c r="A119" s="32"/>
      <c r="B119" s="32"/>
      <c r="C119" s="39"/>
      <c r="D119" s="39"/>
      <c r="E119" s="39"/>
      <c r="F119" s="39"/>
      <c r="G119" s="32"/>
    </row>
    <row r="120" spans="1:7" ht="16.5" customHeight="1">
      <c r="A120" s="32"/>
      <c r="B120" s="32"/>
      <c r="C120" s="39"/>
      <c r="D120" s="39"/>
      <c r="E120" s="39"/>
      <c r="F120" s="39"/>
      <c r="G120" s="32"/>
    </row>
    <row r="121" spans="1:7" ht="16.5" customHeight="1">
      <c r="A121" s="32"/>
      <c r="B121" s="32"/>
      <c r="C121" s="39"/>
      <c r="D121" s="39"/>
      <c r="E121" s="39"/>
      <c r="F121" s="39"/>
      <c r="G121" s="32"/>
    </row>
    <row r="122" spans="1:7" ht="16.5" customHeight="1"/>
  </sheetData>
  <mergeCells count="5">
    <mergeCell ref="A1:I1"/>
    <mergeCell ref="B11:C11"/>
    <mergeCell ref="G36:G37"/>
    <mergeCell ref="A89:I89"/>
    <mergeCell ref="A41:G41"/>
  </mergeCells>
  <phoneticPr fontId="3"/>
  <printOptions horizontalCentered="1"/>
  <pageMargins left="0.23622047244094491" right="0.23622047244094491" top="0.74803149606299213" bottom="0.74803149606299213" header="0.31496062992125984" footer="0.31496062992125984"/>
  <pageSetup paperSize="9" firstPageNumber="4294963191" orientation="portrait" horizontalDpi="4294967293" verticalDpi="4294967293" r:id="rId1"/>
  <headerFooter scaleWithDoc="0">
    <oddFooter>&amp;C&amp;"ＭＳ Ｐ明朝,標準"&amp;14 7</oddFooter>
  </headerFooter>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view="pageBreakPreview" zoomScaleSheetLayoutView="130" workbookViewId="0">
      <selection activeCell="L22" sqref="L22"/>
    </sheetView>
  </sheetViews>
  <sheetFormatPr defaultColWidth="8.6328125" defaultRowHeight="13"/>
  <cols>
    <col min="1" max="1" width="3.6328125" style="54" customWidth="1"/>
    <col min="2" max="2" width="19.453125" style="54" customWidth="1"/>
    <col min="3" max="3" width="12.36328125" style="54" customWidth="1"/>
    <col min="4" max="4" width="3.6328125" style="54" customWidth="1"/>
    <col min="5" max="5" width="32.6328125" style="54" customWidth="1"/>
    <col min="6" max="7" width="10.6328125" style="54" customWidth="1"/>
    <col min="8" max="8" width="4.6328125" style="54" customWidth="1"/>
    <col min="9" max="14" width="8.6328125" style="54"/>
    <col min="15" max="15" width="10.6328125" style="54" customWidth="1"/>
    <col min="16" max="16384" width="8.6328125" style="54"/>
  </cols>
  <sheetData>
    <row r="1" spans="1:9" ht="23.5">
      <c r="A1" s="701" t="s">
        <v>365</v>
      </c>
      <c r="B1" s="701"/>
      <c r="C1" s="701"/>
      <c r="D1" s="701"/>
      <c r="E1" s="701"/>
      <c r="F1" s="701"/>
      <c r="G1" s="701"/>
      <c r="H1" s="102"/>
    </row>
    <row r="2" spans="1:9">
      <c r="A2" s="60"/>
      <c r="B2" s="60"/>
      <c r="C2" s="60"/>
      <c r="D2" s="60"/>
      <c r="E2" s="60"/>
      <c r="F2" s="60"/>
      <c r="G2" s="101" t="s">
        <v>364</v>
      </c>
      <c r="H2" s="101"/>
    </row>
    <row r="3" spans="1:9">
      <c r="A3" s="60"/>
      <c r="B3" s="60"/>
      <c r="C3" s="60"/>
      <c r="D3" s="60"/>
      <c r="E3" s="60"/>
      <c r="F3" s="60"/>
      <c r="G3" s="101"/>
      <c r="H3" s="101"/>
    </row>
    <row r="4" spans="1:9" ht="14.5" thickBot="1">
      <c r="A4" s="60"/>
      <c r="B4" s="60"/>
      <c r="C4" s="60"/>
      <c r="D4" s="60"/>
      <c r="E4" s="60"/>
      <c r="F4" s="60"/>
      <c r="G4" s="100" t="s">
        <v>363</v>
      </c>
      <c r="H4" s="99"/>
    </row>
    <row r="5" spans="1:9" ht="14">
      <c r="A5" s="702" t="s">
        <v>362</v>
      </c>
      <c r="B5" s="703"/>
      <c r="C5" s="704"/>
      <c r="D5" s="702" t="s">
        <v>361</v>
      </c>
      <c r="E5" s="703"/>
      <c r="F5" s="704"/>
      <c r="G5" s="705"/>
      <c r="H5" s="94"/>
    </row>
    <row r="6" spans="1:9" ht="14.5" thickBot="1">
      <c r="A6" s="96"/>
      <c r="B6" s="98" t="s">
        <v>360</v>
      </c>
      <c r="C6" s="97" t="s">
        <v>359</v>
      </c>
      <c r="D6" s="96"/>
      <c r="E6" s="706" t="s">
        <v>360</v>
      </c>
      <c r="F6" s="707"/>
      <c r="G6" s="95" t="s">
        <v>359</v>
      </c>
      <c r="H6" s="94"/>
    </row>
    <row r="7" spans="1:9" ht="14">
      <c r="A7" s="103">
        <v>1</v>
      </c>
      <c r="B7" s="93" t="s">
        <v>358</v>
      </c>
      <c r="C7" s="104">
        <v>2378620</v>
      </c>
      <c r="D7" s="103">
        <v>1</v>
      </c>
      <c r="E7" s="92" t="s">
        <v>357</v>
      </c>
      <c r="F7" s="92"/>
      <c r="G7" s="105"/>
      <c r="H7" s="91"/>
    </row>
    <row r="8" spans="1:9" ht="14">
      <c r="A8" s="106">
        <v>2</v>
      </c>
      <c r="B8" s="90" t="s">
        <v>356</v>
      </c>
      <c r="C8" s="107">
        <v>6000</v>
      </c>
      <c r="D8" s="108"/>
      <c r="E8" s="708" t="s">
        <v>355</v>
      </c>
      <c r="F8" s="708"/>
      <c r="G8" s="109">
        <v>14220</v>
      </c>
      <c r="H8" s="84"/>
    </row>
    <row r="9" spans="1:9" ht="14">
      <c r="A9" s="110">
        <v>3</v>
      </c>
      <c r="B9" s="89" t="s">
        <v>354</v>
      </c>
      <c r="C9" s="699">
        <v>280500</v>
      </c>
      <c r="D9" s="108"/>
      <c r="E9" s="691" t="s">
        <v>353</v>
      </c>
      <c r="F9" s="691"/>
      <c r="G9" s="109">
        <v>32400</v>
      </c>
      <c r="H9" s="84"/>
    </row>
    <row r="10" spans="1:9" ht="14">
      <c r="A10" s="111"/>
      <c r="B10" s="88" t="s">
        <v>352</v>
      </c>
      <c r="C10" s="700"/>
      <c r="D10" s="110"/>
      <c r="E10" s="691" t="s">
        <v>351</v>
      </c>
      <c r="F10" s="691"/>
      <c r="G10" s="109">
        <v>2400</v>
      </c>
      <c r="H10" s="84"/>
    </row>
    <row r="11" spans="1:9" ht="14">
      <c r="A11" s="112"/>
      <c r="B11" s="113"/>
      <c r="C11" s="114"/>
      <c r="D11" s="110"/>
      <c r="E11" s="691" t="s">
        <v>350</v>
      </c>
      <c r="F11" s="691"/>
      <c r="G11" s="109">
        <v>3210</v>
      </c>
      <c r="H11" s="84"/>
    </row>
    <row r="12" spans="1:9" ht="14">
      <c r="A12" s="112"/>
      <c r="B12" s="113"/>
      <c r="C12" s="114"/>
      <c r="D12" s="110"/>
      <c r="E12" s="691" t="s">
        <v>349</v>
      </c>
      <c r="F12" s="691"/>
      <c r="G12" s="109">
        <v>3000</v>
      </c>
      <c r="H12" s="84"/>
    </row>
    <row r="13" spans="1:9" ht="14">
      <c r="A13" s="115"/>
      <c r="B13" s="116"/>
      <c r="C13" s="117"/>
      <c r="D13" s="110"/>
      <c r="E13" s="692" t="s">
        <v>348</v>
      </c>
      <c r="F13" s="692"/>
      <c r="G13" s="109">
        <v>40000</v>
      </c>
      <c r="H13" s="84"/>
      <c r="I13" s="86"/>
    </row>
    <row r="14" spans="1:9" ht="14">
      <c r="A14" s="115"/>
      <c r="B14" s="116"/>
      <c r="C14" s="117"/>
      <c r="D14" s="110"/>
      <c r="E14" s="693" t="s">
        <v>335</v>
      </c>
      <c r="F14" s="693"/>
      <c r="G14" s="118">
        <f>SUM(G8:G13)</f>
        <v>95230</v>
      </c>
      <c r="H14" s="84"/>
      <c r="I14" s="86"/>
    </row>
    <row r="15" spans="1:9" ht="14">
      <c r="A15" s="115"/>
      <c r="B15" s="116"/>
      <c r="C15" s="117"/>
      <c r="D15" s="110">
        <v>2</v>
      </c>
      <c r="E15" s="87" t="s">
        <v>347</v>
      </c>
      <c r="F15" s="87"/>
      <c r="G15" s="118"/>
      <c r="H15" s="84"/>
    </row>
    <row r="16" spans="1:9" ht="14">
      <c r="A16" s="115"/>
      <c r="B16" s="116"/>
      <c r="C16" s="117"/>
      <c r="D16" s="110"/>
      <c r="E16" s="692" t="s">
        <v>346</v>
      </c>
      <c r="F16" s="692"/>
      <c r="G16" s="109">
        <v>20520</v>
      </c>
      <c r="H16" s="84"/>
    </row>
    <row r="17" spans="1:10" ht="14">
      <c r="A17" s="115"/>
      <c r="B17" s="116"/>
      <c r="C17" s="117"/>
      <c r="D17" s="110"/>
      <c r="E17" s="692" t="s">
        <v>345</v>
      </c>
      <c r="F17" s="692"/>
      <c r="G17" s="109">
        <v>20000</v>
      </c>
      <c r="H17" s="84"/>
      <c r="I17" s="86"/>
    </row>
    <row r="18" spans="1:10" ht="14">
      <c r="A18" s="115"/>
      <c r="B18" s="116"/>
      <c r="C18" s="117"/>
      <c r="D18" s="110"/>
      <c r="E18" s="698" t="s">
        <v>335</v>
      </c>
      <c r="F18" s="698"/>
      <c r="G18" s="118">
        <f>SUM(G16:G17)</f>
        <v>40520</v>
      </c>
      <c r="H18" s="84"/>
      <c r="I18" s="86"/>
    </row>
    <row r="19" spans="1:10" ht="14">
      <c r="A19" s="115"/>
      <c r="B19" s="116"/>
      <c r="C19" s="117"/>
      <c r="D19" s="110">
        <v>3</v>
      </c>
      <c r="E19" s="87" t="s">
        <v>344</v>
      </c>
      <c r="F19" s="87"/>
      <c r="G19" s="118"/>
      <c r="H19" s="84"/>
    </row>
    <row r="20" spans="1:10" ht="14">
      <c r="A20" s="115"/>
      <c r="B20" s="116"/>
      <c r="C20" s="117"/>
      <c r="D20" s="110"/>
      <c r="E20" s="692" t="s">
        <v>343</v>
      </c>
      <c r="F20" s="692"/>
      <c r="G20" s="109">
        <v>4480</v>
      </c>
      <c r="H20" s="84"/>
    </row>
    <row r="21" spans="1:10" ht="14">
      <c r="A21" s="115"/>
      <c r="B21" s="116"/>
      <c r="C21" s="117"/>
      <c r="D21" s="119"/>
      <c r="E21" s="692" t="s">
        <v>342</v>
      </c>
      <c r="F21" s="692"/>
      <c r="G21" s="109">
        <v>21060</v>
      </c>
      <c r="H21" s="84"/>
    </row>
    <row r="22" spans="1:10" ht="14.25" customHeight="1">
      <c r="A22" s="115"/>
      <c r="B22" s="116"/>
      <c r="C22" s="117"/>
      <c r="D22" s="119"/>
      <c r="E22" s="692" t="s">
        <v>341</v>
      </c>
      <c r="F22" s="692"/>
      <c r="G22" s="109">
        <v>1200</v>
      </c>
      <c r="H22" s="84"/>
    </row>
    <row r="23" spans="1:10" ht="14.25" customHeight="1">
      <c r="A23" s="115"/>
      <c r="B23" s="116"/>
      <c r="C23" s="117"/>
      <c r="D23" s="119"/>
      <c r="E23" s="692" t="s">
        <v>340</v>
      </c>
      <c r="F23" s="692"/>
      <c r="G23" s="109">
        <v>40000</v>
      </c>
      <c r="H23" s="84"/>
      <c r="I23" s="86"/>
      <c r="J23" s="86"/>
    </row>
    <row r="24" spans="1:10" ht="14.25" customHeight="1">
      <c r="A24" s="115"/>
      <c r="B24" s="116"/>
      <c r="C24" s="117"/>
      <c r="D24" s="119"/>
      <c r="E24" s="698" t="s">
        <v>335</v>
      </c>
      <c r="F24" s="698"/>
      <c r="G24" s="118">
        <f>SUM(G20:G23)</f>
        <v>66740</v>
      </c>
      <c r="H24" s="84"/>
      <c r="I24" s="86"/>
      <c r="J24" s="86"/>
    </row>
    <row r="25" spans="1:10" ht="14">
      <c r="A25" s="115"/>
      <c r="B25" s="116"/>
      <c r="C25" s="117"/>
      <c r="D25" s="110">
        <v>4</v>
      </c>
      <c r="E25" s="85" t="s">
        <v>339</v>
      </c>
      <c r="F25" s="85"/>
      <c r="G25" s="120"/>
      <c r="H25" s="83"/>
    </row>
    <row r="26" spans="1:10" ht="14">
      <c r="A26" s="115"/>
      <c r="B26" s="121"/>
      <c r="C26" s="122"/>
      <c r="D26" s="115"/>
      <c r="E26" s="694" t="s">
        <v>338</v>
      </c>
      <c r="F26" s="695"/>
      <c r="G26" s="123">
        <v>55500</v>
      </c>
      <c r="H26" s="84"/>
    </row>
    <row r="27" spans="1:10" ht="14">
      <c r="A27" s="115"/>
      <c r="B27" s="121"/>
      <c r="C27" s="122"/>
      <c r="D27" s="119"/>
      <c r="E27" s="60"/>
      <c r="F27" s="82" t="s">
        <v>335</v>
      </c>
      <c r="G27" s="124">
        <v>55500</v>
      </c>
      <c r="H27" s="83"/>
    </row>
    <row r="28" spans="1:10" ht="14">
      <c r="A28" s="115"/>
      <c r="B28" s="121"/>
      <c r="C28" s="122"/>
      <c r="D28" s="110">
        <v>5</v>
      </c>
      <c r="E28" s="60" t="s">
        <v>337</v>
      </c>
      <c r="F28" s="82"/>
      <c r="G28" s="124"/>
      <c r="H28" s="83"/>
    </row>
    <row r="29" spans="1:10" ht="14">
      <c r="A29" s="119"/>
      <c r="B29" s="89"/>
      <c r="C29" s="122"/>
      <c r="D29" s="110"/>
      <c r="E29" s="694" t="s">
        <v>336</v>
      </c>
      <c r="F29" s="695"/>
      <c r="G29" s="125">
        <f>C32-(G14+G18+G24+G27)</f>
        <v>2407130</v>
      </c>
      <c r="H29" s="80"/>
    </row>
    <row r="30" spans="1:10" ht="14">
      <c r="A30" s="119"/>
      <c r="B30" s="89"/>
      <c r="C30" s="122"/>
      <c r="D30" s="119"/>
      <c r="E30" s="60"/>
      <c r="F30" s="82" t="s">
        <v>335</v>
      </c>
      <c r="G30" s="126">
        <f>G29</f>
        <v>2407130</v>
      </c>
      <c r="H30" s="80"/>
    </row>
    <row r="31" spans="1:10" ht="14">
      <c r="A31" s="119"/>
      <c r="B31" s="89"/>
      <c r="C31" s="122"/>
      <c r="D31" s="127"/>
      <c r="E31" s="128"/>
      <c r="F31" s="81"/>
      <c r="G31" s="129"/>
      <c r="H31" s="80"/>
    </row>
    <row r="32" spans="1:10" ht="14.5" thickBot="1">
      <c r="A32" s="130"/>
      <c r="B32" s="79" t="s">
        <v>334</v>
      </c>
      <c r="C32" s="131">
        <f>SUM(C7:C10)</f>
        <v>2665120</v>
      </c>
      <c r="D32" s="132"/>
      <c r="E32" s="696" t="s">
        <v>324</v>
      </c>
      <c r="F32" s="697"/>
      <c r="G32" s="133">
        <f>G14+G18+G24+G27+G30</f>
        <v>2665120</v>
      </c>
      <c r="H32" s="78"/>
    </row>
    <row r="33" spans="1:15" ht="14">
      <c r="A33" s="134"/>
      <c r="B33" s="135"/>
      <c r="C33" s="136"/>
      <c r="D33" s="134"/>
      <c r="E33" s="135"/>
      <c r="F33" s="135"/>
      <c r="G33" s="136"/>
      <c r="H33" s="77"/>
    </row>
    <row r="34" spans="1:15" ht="14">
      <c r="A34" s="76" t="s">
        <v>333</v>
      </c>
      <c r="B34" s="137"/>
      <c r="C34" s="137"/>
      <c r="D34" s="89"/>
      <c r="E34" s="75" t="s">
        <v>332</v>
      </c>
      <c r="F34" s="89"/>
      <c r="G34" s="89"/>
      <c r="H34" s="72"/>
    </row>
    <row r="35" spans="1:15" ht="14">
      <c r="A35" s="75"/>
      <c r="B35" s="74" t="s">
        <v>214</v>
      </c>
      <c r="C35" s="138">
        <v>7000</v>
      </c>
      <c r="D35" s="75"/>
      <c r="E35" s="75" t="s">
        <v>331</v>
      </c>
      <c r="F35" s="75"/>
      <c r="G35" s="139"/>
      <c r="H35" s="70"/>
    </row>
    <row r="36" spans="1:15" ht="14">
      <c r="A36" s="75"/>
      <c r="B36" s="74" t="s">
        <v>330</v>
      </c>
      <c r="C36" s="138">
        <v>4000</v>
      </c>
      <c r="D36" s="75"/>
      <c r="E36" s="75"/>
      <c r="F36" s="75"/>
      <c r="G36" s="139"/>
      <c r="H36" s="70"/>
    </row>
    <row r="37" spans="1:15" ht="14">
      <c r="A37" s="75"/>
      <c r="B37" s="74" t="s">
        <v>248</v>
      </c>
      <c r="C37" s="138">
        <v>7500</v>
      </c>
      <c r="D37" s="75"/>
      <c r="E37" s="75"/>
      <c r="F37" s="75"/>
      <c r="G37" s="139"/>
      <c r="H37" s="70"/>
    </row>
    <row r="38" spans="1:15" ht="14">
      <c r="A38" s="75"/>
      <c r="B38" s="74" t="s">
        <v>241</v>
      </c>
      <c r="C38" s="138">
        <v>13000</v>
      </c>
      <c r="D38" s="75"/>
      <c r="E38" s="140"/>
      <c r="F38" s="140"/>
      <c r="G38" s="139"/>
      <c r="H38" s="70"/>
      <c r="I38" s="64"/>
    </row>
    <row r="39" spans="1:15" ht="14">
      <c r="A39" s="75"/>
      <c r="B39" s="74" t="s">
        <v>329</v>
      </c>
      <c r="C39" s="138">
        <v>2500</v>
      </c>
      <c r="D39" s="75"/>
      <c r="E39" s="140"/>
      <c r="F39" s="140"/>
      <c r="G39" s="139"/>
      <c r="H39" s="70"/>
      <c r="I39" s="64"/>
    </row>
    <row r="40" spans="1:15" ht="14">
      <c r="A40" s="75"/>
      <c r="B40" s="74" t="s">
        <v>328</v>
      </c>
      <c r="C40" s="138">
        <v>4500</v>
      </c>
      <c r="D40" s="75"/>
      <c r="E40" s="140"/>
      <c r="F40" s="140"/>
      <c r="G40" s="139"/>
      <c r="H40" s="70"/>
      <c r="I40" s="64"/>
    </row>
    <row r="41" spans="1:15" ht="14">
      <c r="A41" s="75"/>
      <c r="B41" s="74" t="s">
        <v>327</v>
      </c>
      <c r="C41" s="138">
        <v>14500</v>
      </c>
      <c r="D41" s="75"/>
      <c r="E41" s="140"/>
      <c r="F41" s="140"/>
      <c r="G41" s="139"/>
      <c r="H41" s="70"/>
      <c r="I41" s="64"/>
    </row>
    <row r="42" spans="1:15" ht="14">
      <c r="A42" s="75"/>
      <c r="B42" s="74" t="s">
        <v>326</v>
      </c>
      <c r="C42" s="138">
        <v>2000</v>
      </c>
      <c r="D42" s="75"/>
      <c r="E42" s="140"/>
      <c r="F42" s="140"/>
      <c r="G42" s="139"/>
      <c r="H42" s="70"/>
      <c r="I42" s="64"/>
    </row>
    <row r="43" spans="1:15" ht="14">
      <c r="A43" s="75"/>
      <c r="B43" s="74" t="s">
        <v>325</v>
      </c>
      <c r="C43" s="138">
        <v>500</v>
      </c>
      <c r="D43" s="75"/>
      <c r="E43" s="140"/>
      <c r="F43" s="140"/>
      <c r="G43" s="139"/>
      <c r="H43" s="70"/>
      <c r="I43" s="64"/>
    </row>
    <row r="44" spans="1:15" ht="14">
      <c r="A44" s="75"/>
      <c r="B44" s="73" t="s">
        <v>324</v>
      </c>
      <c r="C44" s="141">
        <f>SUM(C35:C43)</f>
        <v>55500</v>
      </c>
      <c r="D44" s="75"/>
      <c r="E44" s="140"/>
      <c r="F44" s="140"/>
      <c r="G44" s="139"/>
      <c r="H44" s="70"/>
      <c r="I44" s="64"/>
    </row>
    <row r="45" spans="1:15" ht="14">
      <c r="A45" s="113"/>
      <c r="B45" s="89"/>
      <c r="C45" s="89"/>
      <c r="D45" s="89"/>
      <c r="E45" s="89"/>
      <c r="F45" s="89"/>
      <c r="G45" s="142"/>
      <c r="H45" s="70"/>
      <c r="I45" s="70"/>
    </row>
    <row r="46" spans="1:15" ht="14">
      <c r="A46" s="71" t="s">
        <v>323</v>
      </c>
      <c r="B46" s="69"/>
      <c r="C46" s="113"/>
      <c r="D46" s="69"/>
      <c r="E46" s="69"/>
      <c r="F46" s="69"/>
      <c r="G46" s="142"/>
      <c r="H46" s="70"/>
      <c r="I46" s="68" t="s">
        <v>322</v>
      </c>
    </row>
    <row r="47" spans="1:15" ht="14">
      <c r="A47" s="69"/>
      <c r="B47" s="113"/>
      <c r="C47" s="113"/>
      <c r="D47" s="113"/>
      <c r="E47" s="113"/>
      <c r="F47" s="113"/>
      <c r="G47" s="113"/>
      <c r="H47" s="59"/>
      <c r="I47" s="64"/>
      <c r="K47" s="68"/>
      <c r="L47" s="68"/>
      <c r="M47" s="68"/>
      <c r="N47" s="68"/>
    </row>
    <row r="48" spans="1:15" ht="14.5" thickBot="1">
      <c r="A48" s="143"/>
      <c r="B48" s="67" t="s">
        <v>366</v>
      </c>
      <c r="C48" s="66" t="s">
        <v>321</v>
      </c>
      <c r="D48" s="143"/>
      <c r="E48" s="144" t="s">
        <v>367</v>
      </c>
      <c r="F48" s="66" t="s">
        <v>320</v>
      </c>
      <c r="G48" s="66" t="s">
        <v>319</v>
      </c>
      <c r="H48" s="65"/>
      <c r="I48" s="64"/>
      <c r="O48" s="55">
        <v>885783</v>
      </c>
    </row>
    <row r="49" spans="1:15" ht="14.5" thickTop="1">
      <c r="A49" s="145">
        <v>26</v>
      </c>
      <c r="B49" s="146">
        <v>591</v>
      </c>
      <c r="C49" s="147">
        <v>413700</v>
      </c>
      <c r="D49" s="145"/>
      <c r="E49" s="148" t="s">
        <v>368</v>
      </c>
      <c r="F49" s="147">
        <v>255493</v>
      </c>
      <c r="G49" s="147">
        <v>2122860</v>
      </c>
      <c r="H49" s="63"/>
      <c r="I49" s="57">
        <v>21</v>
      </c>
      <c r="J49" s="58">
        <v>550</v>
      </c>
      <c r="K49" s="55">
        <v>385000</v>
      </c>
      <c r="L49" s="57"/>
      <c r="M49" s="56" t="s">
        <v>318</v>
      </c>
      <c r="N49" s="55">
        <v>284360</v>
      </c>
      <c r="O49" s="55">
        <v>986423</v>
      </c>
    </row>
    <row r="50" spans="1:15" ht="14">
      <c r="A50" s="149"/>
      <c r="B50" s="150" t="s">
        <v>369</v>
      </c>
      <c r="C50" s="151"/>
      <c r="D50" s="149"/>
      <c r="E50" s="152"/>
      <c r="F50" s="151"/>
      <c r="G50" s="153"/>
      <c r="H50" s="59"/>
      <c r="I50" s="57">
        <v>22</v>
      </c>
      <c r="J50" s="58">
        <v>515</v>
      </c>
      <c r="K50" s="55">
        <v>360500</v>
      </c>
      <c r="L50" s="57"/>
      <c r="M50" s="56" t="s">
        <v>317</v>
      </c>
      <c r="N50" s="55">
        <v>100740</v>
      </c>
      <c r="O50" s="55">
        <v>1246183</v>
      </c>
    </row>
    <row r="51" spans="1:15" ht="14">
      <c r="A51" s="154">
        <v>27</v>
      </c>
      <c r="B51" s="155">
        <v>568</v>
      </c>
      <c r="C51" s="156">
        <v>284000</v>
      </c>
      <c r="D51" s="154"/>
      <c r="E51" s="61" t="s">
        <v>370</v>
      </c>
      <c r="F51" s="156">
        <v>28240</v>
      </c>
      <c r="G51" s="151">
        <v>2378620</v>
      </c>
      <c r="H51" s="63"/>
      <c r="I51" s="57">
        <v>23</v>
      </c>
      <c r="J51" s="58">
        <v>528</v>
      </c>
      <c r="K51" s="55">
        <v>369600</v>
      </c>
      <c r="L51" s="57"/>
      <c r="M51" s="56" t="s">
        <v>316</v>
      </c>
      <c r="N51" s="55">
        <v>126020</v>
      </c>
      <c r="O51" s="55">
        <v>1489763</v>
      </c>
    </row>
    <row r="52" spans="1:15" ht="14">
      <c r="A52" s="157">
        <v>28</v>
      </c>
      <c r="B52" s="158" t="s">
        <v>371</v>
      </c>
      <c r="C52" s="153">
        <v>231000</v>
      </c>
      <c r="D52" s="157"/>
      <c r="E52" s="159" t="s">
        <v>372</v>
      </c>
      <c r="F52" s="153">
        <v>202490</v>
      </c>
      <c r="G52" s="153">
        <f>G51+C52-F52</f>
        <v>2407130</v>
      </c>
      <c r="H52" s="62"/>
      <c r="I52" s="57">
        <v>24</v>
      </c>
      <c r="J52" s="58">
        <v>554</v>
      </c>
      <c r="K52" s="55">
        <v>387800</v>
      </c>
      <c r="L52" s="57"/>
      <c r="M52" s="61" t="s">
        <v>315</v>
      </c>
      <c r="N52" s="55">
        <v>266410</v>
      </c>
      <c r="O52" s="55">
        <v>1611153</v>
      </c>
    </row>
    <row r="53" spans="1:15" ht="14">
      <c r="A53" s="113"/>
      <c r="B53" s="60" t="s">
        <v>314</v>
      </c>
      <c r="C53" s="113"/>
      <c r="D53" s="113"/>
      <c r="E53" s="113"/>
      <c r="F53" s="113"/>
      <c r="G53" s="113"/>
      <c r="H53" s="59"/>
      <c r="I53" s="57">
        <v>25</v>
      </c>
      <c r="J53" s="58">
        <v>555</v>
      </c>
      <c r="K53" s="55">
        <v>388500</v>
      </c>
      <c r="L53" s="57"/>
      <c r="M53" s="56" t="s">
        <v>313</v>
      </c>
      <c r="N53" s="55">
        <v>35000</v>
      </c>
      <c r="O53" s="55">
        <v>1964653</v>
      </c>
    </row>
  </sheetData>
  <mergeCells count="23">
    <mergeCell ref="C9:C10"/>
    <mergeCell ref="E9:F9"/>
    <mergeCell ref="E10:F10"/>
    <mergeCell ref="E11:F11"/>
    <mergeCell ref="A1:G1"/>
    <mergeCell ref="A5:C5"/>
    <mergeCell ref="D5:G5"/>
    <mergeCell ref="E6:F6"/>
    <mergeCell ref="E8:F8"/>
    <mergeCell ref="E32:F32"/>
    <mergeCell ref="E18:F18"/>
    <mergeCell ref="E20:F20"/>
    <mergeCell ref="E21:F21"/>
    <mergeCell ref="E22:F22"/>
    <mergeCell ref="E23:F23"/>
    <mergeCell ref="E24:F24"/>
    <mergeCell ref="E29:F29"/>
    <mergeCell ref="E12:F12"/>
    <mergeCell ref="E13:F13"/>
    <mergeCell ref="E14:F14"/>
    <mergeCell ref="E16:F16"/>
    <mergeCell ref="E26:F26"/>
    <mergeCell ref="E17:F17"/>
  </mergeCells>
  <phoneticPr fontId="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1"/>
  <sheetViews>
    <sheetView view="pageBreakPreview" topLeftCell="A37" zoomScale="85" zoomScaleNormal="85" zoomScaleSheetLayoutView="85" zoomScalePageLayoutView="85" workbookViewId="0">
      <selection activeCell="C39" sqref="C39"/>
    </sheetView>
  </sheetViews>
  <sheetFormatPr defaultColWidth="9" defaultRowHeight="13"/>
  <cols>
    <col min="1" max="1" width="5.08984375" style="160" customWidth="1"/>
    <col min="2" max="2" width="21.6328125" style="160" customWidth="1"/>
    <col min="3" max="3" width="24.08984375" style="160" customWidth="1"/>
    <col min="4" max="4" width="10.6328125" style="160" customWidth="1"/>
    <col min="5" max="5" width="13" style="160" customWidth="1"/>
    <col min="6" max="6" width="25.6328125" style="160" customWidth="1"/>
    <col min="7" max="7" width="20.453125" style="160" customWidth="1"/>
    <col min="8" max="16384" width="9" style="160"/>
  </cols>
  <sheetData>
    <row r="1" spans="1:8" ht="23.5">
      <c r="A1" s="685" t="s">
        <v>405</v>
      </c>
      <c r="B1" s="685"/>
      <c r="C1" s="685"/>
      <c r="D1" s="685"/>
      <c r="E1" s="685"/>
      <c r="F1" s="685"/>
      <c r="G1" s="165"/>
      <c r="H1" s="165"/>
    </row>
    <row r="2" spans="1:8" s="168" customFormat="1" ht="19">
      <c r="A2" s="45"/>
      <c r="B2" s="45"/>
      <c r="C2" s="45"/>
      <c r="D2" s="45"/>
      <c r="E2" s="45"/>
      <c r="F2" s="45"/>
      <c r="G2" s="32"/>
      <c r="H2" s="32"/>
    </row>
    <row r="3" spans="1:8" ht="29.25" customHeight="1">
      <c r="A3" s="710" t="s">
        <v>404</v>
      </c>
      <c r="B3" s="710"/>
      <c r="C3" s="710"/>
      <c r="D3" s="710"/>
      <c r="E3" s="710"/>
      <c r="F3" s="710"/>
      <c r="G3" s="30"/>
      <c r="H3" s="30"/>
    </row>
    <row r="4" spans="1:8" ht="19">
      <c r="A4" s="33"/>
      <c r="B4" s="33"/>
      <c r="C4" s="33"/>
      <c r="D4" s="33"/>
      <c r="E4" s="33"/>
      <c r="F4" s="46"/>
      <c r="G4" s="165"/>
      <c r="H4" s="165"/>
    </row>
    <row r="5" spans="1:8" ht="19">
      <c r="A5" s="33" t="s">
        <v>403</v>
      </c>
      <c r="B5" s="33"/>
      <c r="C5" s="33" t="s">
        <v>402</v>
      </c>
      <c r="D5" s="33"/>
      <c r="E5" s="33"/>
      <c r="F5" s="46" t="s">
        <v>381</v>
      </c>
      <c r="G5" s="165"/>
      <c r="H5" s="165"/>
    </row>
    <row r="6" spans="1:8" ht="19">
      <c r="A6" s="33"/>
      <c r="B6" s="33"/>
      <c r="C6" s="33"/>
      <c r="D6" s="33"/>
      <c r="E6" s="33"/>
      <c r="F6" s="46"/>
      <c r="G6" s="165"/>
      <c r="H6" s="165"/>
    </row>
    <row r="7" spans="1:8" ht="19">
      <c r="A7" s="34" t="s">
        <v>401</v>
      </c>
      <c r="B7" s="34"/>
      <c r="C7" s="45" t="s">
        <v>128</v>
      </c>
      <c r="D7" s="33"/>
      <c r="E7" s="33"/>
      <c r="F7" s="46" t="s">
        <v>379</v>
      </c>
      <c r="H7" s="165"/>
    </row>
    <row r="8" spans="1:8" ht="19">
      <c r="A8" s="33"/>
      <c r="B8" s="33"/>
      <c r="C8" s="33"/>
      <c r="D8" s="45"/>
      <c r="E8" s="34"/>
      <c r="F8" s="46"/>
      <c r="G8" s="30"/>
      <c r="H8" s="165"/>
    </row>
    <row r="9" spans="1:8" ht="19">
      <c r="A9" s="167" t="s">
        <v>406</v>
      </c>
      <c r="B9" s="166"/>
      <c r="C9" s="45" t="s">
        <v>155</v>
      </c>
      <c r="D9" s="33"/>
      <c r="E9" s="33"/>
      <c r="F9" s="46" t="s">
        <v>377</v>
      </c>
      <c r="H9" s="30"/>
    </row>
    <row r="10" spans="1:8" ht="19">
      <c r="A10" s="166"/>
      <c r="B10" s="167" t="s">
        <v>407</v>
      </c>
      <c r="C10" s="33"/>
      <c r="D10" s="34"/>
      <c r="E10" s="34"/>
      <c r="F10" s="46"/>
      <c r="G10" s="165"/>
      <c r="H10" s="165"/>
    </row>
    <row r="11" spans="1:8" ht="19">
      <c r="A11" s="166"/>
      <c r="B11" s="166"/>
      <c r="C11" s="33"/>
      <c r="D11" s="34"/>
      <c r="E11" s="34"/>
      <c r="F11" s="46"/>
      <c r="G11" s="165"/>
      <c r="H11" s="165"/>
    </row>
    <row r="12" spans="1:8" ht="19">
      <c r="A12" s="166" t="s">
        <v>400</v>
      </c>
      <c r="B12" s="166"/>
      <c r="C12" s="33" t="s">
        <v>399</v>
      </c>
      <c r="D12" s="34"/>
      <c r="E12" s="34"/>
      <c r="F12" s="46" t="s">
        <v>398</v>
      </c>
      <c r="G12" s="165"/>
      <c r="H12" s="165"/>
    </row>
    <row r="13" spans="1:8" ht="19">
      <c r="A13" s="166"/>
      <c r="B13" s="166"/>
      <c r="C13" s="33"/>
      <c r="D13" s="174"/>
      <c r="E13" s="174"/>
      <c r="F13" s="46"/>
      <c r="H13" s="176"/>
    </row>
    <row r="14" spans="1:8" ht="19">
      <c r="A14" s="166" t="s">
        <v>397</v>
      </c>
      <c r="B14" s="166"/>
      <c r="C14" s="45" t="s">
        <v>150</v>
      </c>
      <c r="D14" s="45"/>
      <c r="E14" s="45"/>
      <c r="F14" s="46" t="s">
        <v>377</v>
      </c>
      <c r="H14" s="176"/>
    </row>
    <row r="15" spans="1:8" ht="19">
      <c r="A15" s="166"/>
      <c r="B15" s="166" t="s">
        <v>396</v>
      </c>
      <c r="C15" s="711"/>
      <c r="D15" s="711"/>
      <c r="E15" s="711"/>
      <c r="F15" s="46"/>
      <c r="H15" s="176"/>
    </row>
    <row r="16" spans="1:8" ht="19">
      <c r="A16" s="166"/>
      <c r="B16" s="166"/>
      <c r="C16" s="172"/>
      <c r="D16" s="172"/>
      <c r="E16" s="172"/>
      <c r="F16" s="46"/>
      <c r="H16" s="176"/>
    </row>
    <row r="17" spans="1:8" ht="19">
      <c r="A17" s="166" t="s">
        <v>395</v>
      </c>
      <c r="B17" s="166"/>
      <c r="C17" s="45" t="s">
        <v>132</v>
      </c>
      <c r="D17" s="33"/>
      <c r="E17" s="33"/>
      <c r="F17" s="709" t="s">
        <v>381</v>
      </c>
      <c r="H17" s="165"/>
    </row>
    <row r="18" spans="1:8" ht="19">
      <c r="A18" s="166"/>
      <c r="B18" s="166"/>
      <c r="C18" s="34" t="s">
        <v>130</v>
      </c>
      <c r="D18" s="45"/>
      <c r="E18" s="34"/>
      <c r="F18" s="709"/>
      <c r="G18" s="176"/>
      <c r="H18" s="165"/>
    </row>
    <row r="19" spans="1:8" ht="19">
      <c r="A19" s="166"/>
      <c r="B19" s="166"/>
      <c r="C19" s="33"/>
      <c r="D19" s="33"/>
      <c r="E19" s="33"/>
      <c r="F19" s="46"/>
      <c r="G19" s="176"/>
      <c r="H19" s="165"/>
    </row>
    <row r="20" spans="1:8" ht="19">
      <c r="A20" s="175" t="s">
        <v>394</v>
      </c>
      <c r="B20" s="166"/>
      <c r="C20" s="33" t="s">
        <v>147</v>
      </c>
      <c r="D20" s="33"/>
      <c r="E20" s="33"/>
      <c r="F20" s="709" t="s">
        <v>393</v>
      </c>
      <c r="G20" s="165"/>
      <c r="H20" s="165"/>
    </row>
    <row r="21" spans="1:8" ht="19">
      <c r="A21" s="166"/>
      <c r="B21" s="166" t="s">
        <v>392</v>
      </c>
      <c r="C21" s="33"/>
      <c r="D21" s="33"/>
      <c r="E21" s="33"/>
      <c r="F21" s="709"/>
      <c r="G21" s="43"/>
      <c r="H21" s="165"/>
    </row>
    <row r="22" spans="1:8" ht="19">
      <c r="A22" s="166"/>
      <c r="B22" s="166"/>
      <c r="C22" s="33"/>
      <c r="D22" s="33"/>
      <c r="E22" s="33"/>
      <c r="F22" s="46"/>
      <c r="H22" s="165"/>
    </row>
    <row r="23" spans="1:8" ht="19">
      <c r="A23" s="33" t="s">
        <v>391</v>
      </c>
      <c r="B23" s="166"/>
      <c r="C23" s="33" t="s">
        <v>390</v>
      </c>
      <c r="D23" s="33"/>
      <c r="E23" s="33"/>
      <c r="F23" s="46" t="s">
        <v>389</v>
      </c>
      <c r="G23" s="173"/>
      <c r="H23" s="165"/>
    </row>
    <row r="24" spans="1:8" ht="19">
      <c r="A24" s="166"/>
      <c r="B24" s="166"/>
      <c r="C24" s="33"/>
      <c r="D24" s="33"/>
      <c r="E24" s="33"/>
      <c r="F24" s="46"/>
    </row>
    <row r="25" spans="1:8" ht="19">
      <c r="A25" s="33" t="s">
        <v>388</v>
      </c>
      <c r="B25" s="166"/>
      <c r="C25" s="45" t="s">
        <v>139</v>
      </c>
      <c r="D25" s="33"/>
      <c r="E25" s="33"/>
      <c r="F25" s="46" t="s">
        <v>377</v>
      </c>
      <c r="G25" s="173"/>
      <c r="H25" s="165"/>
    </row>
    <row r="26" spans="1:8" ht="19">
      <c r="A26" s="166"/>
      <c r="B26" s="33" t="s">
        <v>387</v>
      </c>
      <c r="C26" s="33"/>
      <c r="D26" s="45"/>
      <c r="E26" s="45"/>
      <c r="F26" s="46"/>
      <c r="G26" s="173"/>
      <c r="H26" s="165"/>
    </row>
    <row r="27" spans="1:8" ht="19">
      <c r="A27" s="166"/>
      <c r="B27" s="166"/>
      <c r="C27" s="33"/>
      <c r="D27" s="45"/>
      <c r="E27" s="45"/>
      <c r="F27" s="46"/>
      <c r="G27" s="173"/>
      <c r="H27" s="165"/>
    </row>
    <row r="28" spans="1:8" ht="19">
      <c r="A28" s="166" t="s">
        <v>386</v>
      </c>
      <c r="B28" s="166"/>
      <c r="C28" s="33" t="s">
        <v>385</v>
      </c>
      <c r="D28" s="45"/>
      <c r="E28" s="45"/>
      <c r="F28" s="46" t="s">
        <v>381</v>
      </c>
      <c r="G28" s="173"/>
      <c r="H28" s="165"/>
    </row>
    <row r="29" spans="1:8" ht="19">
      <c r="A29" s="166"/>
      <c r="B29" s="166"/>
      <c r="C29" s="33"/>
      <c r="D29" s="174"/>
      <c r="E29" s="174"/>
      <c r="F29" s="46"/>
      <c r="G29" s="173"/>
      <c r="H29" s="165"/>
    </row>
    <row r="30" spans="1:8" ht="19">
      <c r="A30" s="166" t="s">
        <v>384</v>
      </c>
      <c r="B30" s="166"/>
      <c r="C30" s="45" t="s">
        <v>136</v>
      </c>
      <c r="D30" s="33"/>
      <c r="E30" s="33"/>
      <c r="F30" s="46" t="s">
        <v>377</v>
      </c>
      <c r="G30" s="165"/>
      <c r="H30" s="165"/>
    </row>
    <row r="31" spans="1:8" ht="19">
      <c r="A31" s="166"/>
      <c r="B31" s="166" t="s">
        <v>383</v>
      </c>
      <c r="C31" s="711"/>
      <c r="D31" s="711"/>
      <c r="E31" s="711"/>
      <c r="F31" s="46"/>
      <c r="G31" s="165"/>
      <c r="H31" s="165"/>
    </row>
    <row r="32" spans="1:8" ht="19">
      <c r="A32" s="166"/>
      <c r="B32" s="166"/>
      <c r="C32" s="172"/>
      <c r="D32" s="172"/>
      <c r="E32" s="172"/>
      <c r="F32" s="46"/>
      <c r="G32" s="165"/>
      <c r="H32" s="165"/>
    </row>
    <row r="33" spans="1:8" ht="19">
      <c r="A33" s="33"/>
      <c r="B33" s="33"/>
      <c r="C33" s="171"/>
      <c r="D33" s="171"/>
      <c r="E33" s="171"/>
      <c r="F33" s="46"/>
      <c r="G33" s="165"/>
      <c r="H33" s="165"/>
    </row>
    <row r="34" spans="1:8" ht="19">
      <c r="A34" s="33" t="s">
        <v>382</v>
      </c>
      <c r="B34" s="33"/>
      <c r="C34" s="34" t="s">
        <v>132</v>
      </c>
      <c r="D34" s="33"/>
      <c r="E34" s="33"/>
      <c r="F34" s="709" t="s">
        <v>381</v>
      </c>
      <c r="H34" s="165"/>
    </row>
    <row r="35" spans="1:8" ht="19">
      <c r="A35" s="33"/>
      <c r="B35" s="33"/>
      <c r="C35" s="34" t="s">
        <v>130</v>
      </c>
      <c r="D35" s="34"/>
      <c r="E35" s="34"/>
      <c r="F35" s="709"/>
      <c r="G35" s="165"/>
      <c r="H35" s="165"/>
    </row>
    <row r="36" spans="1:8" ht="19">
      <c r="A36" s="33"/>
      <c r="B36" s="33"/>
      <c r="C36" s="33"/>
      <c r="D36" s="33"/>
      <c r="E36" s="33"/>
      <c r="F36" s="46"/>
      <c r="G36" s="165"/>
      <c r="H36" s="165"/>
    </row>
    <row r="37" spans="1:8" ht="19">
      <c r="A37" s="33" t="s">
        <v>380</v>
      </c>
      <c r="B37" s="33"/>
      <c r="C37" s="45" t="s">
        <v>128</v>
      </c>
      <c r="D37" s="45"/>
      <c r="E37" s="33"/>
      <c r="F37" s="46" t="s">
        <v>379</v>
      </c>
      <c r="G37" s="165"/>
      <c r="H37" s="165"/>
    </row>
    <row r="38" spans="1:8" ht="19">
      <c r="A38" s="33"/>
      <c r="B38" s="33"/>
      <c r="C38" s="33"/>
      <c r="D38" s="33"/>
      <c r="E38" s="33"/>
      <c r="F38" s="46"/>
      <c r="G38" s="163"/>
      <c r="H38" s="165"/>
    </row>
    <row r="39" spans="1:8" ht="19">
      <c r="A39" s="33"/>
      <c r="B39" s="33"/>
      <c r="C39" s="33"/>
      <c r="D39" s="33"/>
      <c r="E39" s="33"/>
      <c r="F39" s="46"/>
      <c r="H39" s="165"/>
    </row>
    <row r="40" spans="1:8" ht="19">
      <c r="A40" s="169" t="s">
        <v>378</v>
      </c>
      <c r="B40" s="33"/>
      <c r="C40" s="34" t="s">
        <v>125</v>
      </c>
      <c r="D40" s="33"/>
      <c r="E40" s="33"/>
      <c r="F40" s="46" t="s">
        <v>377</v>
      </c>
      <c r="H40" s="165"/>
    </row>
    <row r="41" spans="1:8" ht="19">
      <c r="A41" s="33"/>
      <c r="B41" s="33" t="s">
        <v>376</v>
      </c>
      <c r="C41" s="33"/>
      <c r="D41" s="34"/>
      <c r="E41" s="34"/>
      <c r="F41" s="46"/>
      <c r="H41" s="165"/>
    </row>
    <row r="42" spans="1:8" ht="19">
      <c r="A42" s="33"/>
      <c r="B42" s="33"/>
      <c r="C42" s="170"/>
      <c r="D42" s="170"/>
      <c r="E42" s="170"/>
      <c r="F42" s="46"/>
      <c r="H42" s="165"/>
    </row>
    <row r="43" spans="1:8" ht="19">
      <c r="A43" s="169" t="s">
        <v>375</v>
      </c>
      <c r="B43" s="33"/>
      <c r="C43" s="33" t="s">
        <v>121</v>
      </c>
      <c r="D43" s="33"/>
      <c r="E43" s="33"/>
      <c r="F43" s="46" t="s">
        <v>374</v>
      </c>
      <c r="G43" s="165"/>
      <c r="H43" s="165"/>
    </row>
    <row r="44" spans="1:8" ht="19">
      <c r="A44" s="33"/>
      <c r="B44" s="33"/>
      <c r="C44" s="33"/>
      <c r="D44" s="33"/>
      <c r="E44" s="33"/>
      <c r="F44" s="46"/>
      <c r="G44" s="32"/>
      <c r="H44" s="168"/>
    </row>
    <row r="45" spans="1:8" s="30" customFormat="1" ht="19">
      <c r="A45" s="33"/>
      <c r="B45" s="33"/>
      <c r="C45" s="33"/>
      <c r="D45" s="33"/>
      <c r="E45" s="33"/>
      <c r="F45" s="46"/>
    </row>
    <row r="46" spans="1:8" s="30" customFormat="1" ht="19">
      <c r="A46" s="33" t="s">
        <v>373</v>
      </c>
      <c r="B46" s="33"/>
      <c r="C46" s="33"/>
      <c r="D46" s="33"/>
      <c r="E46" s="33"/>
      <c r="F46" s="46"/>
    </row>
    <row r="47" spans="1:8" s="30" customFormat="1" ht="19">
      <c r="A47" s="167" t="s">
        <v>408</v>
      </c>
      <c r="B47" s="33"/>
      <c r="C47" s="33"/>
      <c r="D47" s="33"/>
      <c r="E47" s="33"/>
      <c r="F47" s="46"/>
    </row>
    <row r="48" spans="1:8" s="30" customFormat="1" ht="19">
      <c r="A48" s="167"/>
      <c r="B48" s="33"/>
      <c r="C48" s="33"/>
      <c r="D48" s="33"/>
      <c r="E48" s="33"/>
      <c r="F48" s="46"/>
    </row>
    <row r="49" spans="1:8" s="30" customFormat="1" ht="19">
      <c r="A49" s="33"/>
      <c r="B49" s="33"/>
      <c r="C49" s="33"/>
      <c r="D49" s="33"/>
      <c r="E49" s="33"/>
      <c r="F49" s="46"/>
    </row>
    <row r="50" spans="1:8" s="30" customFormat="1" ht="19">
      <c r="A50" s="166"/>
      <c r="B50" s="33"/>
      <c r="C50" s="33"/>
      <c r="D50" s="33"/>
      <c r="E50" s="33"/>
      <c r="F50" s="46"/>
    </row>
    <row r="51" spans="1:8" s="30" customFormat="1" ht="19">
      <c r="A51" s="166"/>
      <c r="B51" s="33"/>
      <c r="C51" s="33"/>
      <c r="D51" s="33"/>
      <c r="E51" s="33"/>
      <c r="F51" s="46"/>
    </row>
    <row r="52" spans="1:8" s="30" customFormat="1" ht="19">
      <c r="A52" s="32"/>
      <c r="B52" s="33"/>
      <c r="C52" s="33"/>
      <c r="D52" s="33"/>
      <c r="E52" s="33"/>
      <c r="F52" s="46"/>
    </row>
    <row r="53" spans="1:8" ht="15.75" customHeight="1">
      <c r="H53" s="165"/>
    </row>
    <row r="54" spans="1:8" ht="15.75" customHeight="1">
      <c r="H54" s="165"/>
    </row>
    <row r="55" spans="1:8" ht="15.75" customHeight="1">
      <c r="H55" s="165"/>
    </row>
    <row r="56" spans="1:8" ht="18.75" customHeight="1">
      <c r="H56" s="165"/>
    </row>
    <row r="57" spans="1:8" ht="17.25" customHeight="1">
      <c r="A57" s="163"/>
      <c r="B57" s="163"/>
      <c r="C57" s="163"/>
      <c r="D57" s="163"/>
      <c r="E57" s="163"/>
      <c r="F57" s="163"/>
    </row>
    <row r="58" spans="1:8" ht="21.75" customHeight="1">
      <c r="A58" s="163"/>
      <c r="B58" s="164"/>
      <c r="C58" s="163"/>
      <c r="D58" s="163"/>
      <c r="E58" s="163"/>
      <c r="F58" s="163"/>
    </row>
    <row r="59" spans="1:8" ht="18" customHeight="1">
      <c r="A59" s="163"/>
      <c r="B59" s="164"/>
      <c r="C59" s="163"/>
      <c r="D59" s="163"/>
      <c r="E59" s="163"/>
      <c r="F59" s="163"/>
    </row>
    <row r="60" spans="1:8" ht="27.75" customHeight="1">
      <c r="A60" s="163"/>
      <c r="B60" s="164"/>
      <c r="C60" s="163"/>
      <c r="D60" s="163"/>
      <c r="E60" s="163"/>
      <c r="F60" s="163"/>
    </row>
    <row r="61" spans="1:8" ht="22.5" customHeight="1">
      <c r="A61" s="163"/>
      <c r="B61" s="164"/>
      <c r="C61" s="163"/>
      <c r="D61" s="163"/>
      <c r="E61" s="163"/>
      <c r="F61" s="163"/>
    </row>
    <row r="62" spans="1:8" ht="22.5" customHeight="1">
      <c r="A62" s="163"/>
      <c r="B62" s="164"/>
      <c r="C62" s="163"/>
      <c r="D62" s="163"/>
      <c r="E62" s="163"/>
      <c r="F62" s="163"/>
    </row>
    <row r="63" spans="1:8" ht="13.5" customHeight="1">
      <c r="A63" s="163"/>
      <c r="B63" s="164"/>
      <c r="C63" s="163"/>
      <c r="D63" s="163"/>
      <c r="E63" s="163"/>
      <c r="F63" s="163"/>
    </row>
    <row r="64" spans="1:8" ht="13.5" customHeight="1">
      <c r="A64" s="163"/>
      <c r="B64" s="163"/>
      <c r="C64" s="163"/>
      <c r="D64" s="163"/>
      <c r="E64" s="163"/>
      <c r="F64" s="163"/>
    </row>
    <row r="65" spans="1:6" ht="27.75" customHeight="1">
      <c r="A65" s="163"/>
      <c r="B65" s="163"/>
      <c r="C65" s="163"/>
      <c r="D65" s="163"/>
      <c r="E65" s="163"/>
      <c r="F65" s="163"/>
    </row>
    <row r="66" spans="1:6" ht="22.5" customHeight="1">
      <c r="A66" s="163"/>
      <c r="B66" s="163"/>
      <c r="C66" s="163"/>
      <c r="D66" s="163"/>
      <c r="E66" s="163"/>
      <c r="F66" s="163"/>
    </row>
    <row r="67" spans="1:6" ht="22.5" customHeight="1">
      <c r="A67" s="163"/>
      <c r="B67" s="163"/>
      <c r="C67" s="163"/>
      <c r="D67" s="163"/>
      <c r="E67" s="163"/>
      <c r="F67" s="163"/>
    </row>
    <row r="68" spans="1:6" ht="22.5" customHeight="1">
      <c r="A68" s="163"/>
      <c r="B68" s="163"/>
      <c r="C68" s="163"/>
      <c r="D68" s="163"/>
      <c r="E68" s="163"/>
      <c r="F68" s="163"/>
    </row>
    <row r="69" spans="1:6" ht="22.5" customHeight="1">
      <c r="A69" s="163"/>
      <c r="B69" s="161"/>
      <c r="C69" s="161"/>
      <c r="D69" s="161"/>
      <c r="E69" s="161"/>
      <c r="F69" s="161"/>
    </row>
    <row r="70" spans="1:6" ht="13.5" customHeight="1">
      <c r="A70" s="161"/>
      <c r="B70" s="161"/>
      <c r="C70" s="161"/>
      <c r="D70" s="161"/>
      <c r="E70" s="161"/>
      <c r="F70" s="161"/>
    </row>
    <row r="71" spans="1:6" ht="20.25" customHeight="1">
      <c r="A71" s="161"/>
      <c r="B71" s="161"/>
      <c r="C71" s="161"/>
      <c r="D71" s="161"/>
      <c r="E71" s="161"/>
      <c r="F71" s="161"/>
    </row>
    <row r="72" spans="1:6" ht="27.75" customHeight="1">
      <c r="A72" s="161"/>
      <c r="B72" s="161"/>
      <c r="C72" s="161"/>
      <c r="D72" s="161"/>
      <c r="E72" s="161"/>
      <c r="F72" s="161"/>
    </row>
    <row r="73" spans="1:6" ht="22.5" customHeight="1">
      <c r="A73" s="161"/>
      <c r="B73" s="161"/>
      <c r="C73" s="162"/>
      <c r="D73" s="162"/>
      <c r="E73" s="162"/>
      <c r="F73" s="162"/>
    </row>
    <row r="74" spans="1:6" ht="22.5" customHeight="1">
      <c r="A74" s="161"/>
      <c r="B74" s="161"/>
      <c r="C74" s="161"/>
      <c r="D74" s="161"/>
      <c r="E74" s="161"/>
      <c r="F74" s="161"/>
    </row>
    <row r="75" spans="1:6" ht="22.5" customHeight="1">
      <c r="A75" s="161"/>
      <c r="B75" s="161"/>
      <c r="C75" s="161"/>
      <c r="D75" s="161"/>
      <c r="E75" s="161"/>
      <c r="F75" s="161"/>
    </row>
    <row r="76" spans="1:6" ht="13.5" customHeight="1">
      <c r="A76" s="161"/>
      <c r="B76" s="161"/>
      <c r="C76" s="161"/>
      <c r="D76" s="161"/>
      <c r="E76" s="161"/>
      <c r="F76" s="161"/>
    </row>
    <row r="77" spans="1:6" ht="18.75" customHeight="1">
      <c r="A77" s="161"/>
      <c r="B77" s="161"/>
      <c r="C77" s="161"/>
      <c r="D77" s="161"/>
      <c r="E77" s="161"/>
      <c r="F77" s="161"/>
    </row>
    <row r="78" spans="1:6" ht="14.25" customHeight="1">
      <c r="A78" s="161"/>
      <c r="B78" s="161"/>
      <c r="C78" s="161"/>
      <c r="D78" s="161"/>
      <c r="E78" s="161"/>
      <c r="F78" s="161"/>
    </row>
    <row r="79" spans="1:6" ht="14.25" customHeight="1">
      <c r="A79" s="161"/>
      <c r="B79" s="161"/>
      <c r="C79" s="161"/>
      <c r="D79" s="161"/>
      <c r="E79" s="161"/>
      <c r="F79" s="161"/>
    </row>
    <row r="80" spans="1:6" ht="13.5" customHeight="1">
      <c r="A80" s="161"/>
      <c r="B80" s="161"/>
      <c r="C80" s="161"/>
      <c r="D80" s="161"/>
      <c r="E80" s="161"/>
      <c r="F80" s="161"/>
    </row>
    <row r="81" spans="1:6" ht="13.5" customHeight="1">
      <c r="A81" s="161"/>
      <c r="B81" s="161"/>
      <c r="C81" s="161"/>
      <c r="D81" s="161"/>
      <c r="E81" s="161"/>
      <c r="F81" s="161"/>
    </row>
    <row r="82" spans="1:6" ht="13.5" customHeight="1">
      <c r="A82" s="161"/>
      <c r="B82" s="161"/>
      <c r="C82" s="161"/>
      <c r="D82" s="161"/>
      <c r="E82" s="161"/>
      <c r="F82" s="161"/>
    </row>
    <row r="83" spans="1:6" ht="13.5" customHeight="1">
      <c r="A83" s="161"/>
      <c r="B83" s="161"/>
      <c r="C83" s="161"/>
      <c r="D83" s="161"/>
      <c r="E83" s="161"/>
      <c r="F83" s="161"/>
    </row>
    <row r="84" spans="1:6" ht="13.5" customHeight="1">
      <c r="A84" s="161"/>
      <c r="B84" s="161"/>
      <c r="C84" s="161"/>
      <c r="D84" s="161"/>
      <c r="E84" s="161"/>
      <c r="F84" s="161"/>
    </row>
    <row r="85" spans="1:6" ht="18" customHeight="1">
      <c r="A85" s="161"/>
      <c r="B85" s="161"/>
      <c r="C85" s="161"/>
      <c r="D85" s="161"/>
      <c r="E85" s="161"/>
      <c r="F85" s="161"/>
    </row>
    <row r="86" spans="1:6" ht="13.5" customHeight="1">
      <c r="A86" s="161"/>
      <c r="B86" s="161"/>
      <c r="C86" s="161"/>
      <c r="D86" s="161"/>
      <c r="E86" s="161"/>
      <c r="F86" s="161"/>
    </row>
    <row r="87" spans="1:6" ht="13.5" customHeight="1">
      <c r="A87" s="161"/>
      <c r="B87" s="161"/>
      <c r="C87" s="161"/>
      <c r="D87" s="161"/>
      <c r="E87" s="161"/>
      <c r="F87" s="161"/>
    </row>
    <row r="88" spans="1:6" ht="13.5" customHeight="1">
      <c r="A88" s="161"/>
      <c r="B88" s="161"/>
      <c r="C88" s="161"/>
      <c r="D88" s="161"/>
      <c r="E88" s="161"/>
      <c r="F88" s="161"/>
    </row>
    <row r="89" spans="1:6" ht="13.5" customHeight="1">
      <c r="A89" s="161"/>
      <c r="B89" s="161"/>
      <c r="C89" s="161"/>
      <c r="D89" s="161"/>
      <c r="E89" s="161"/>
      <c r="F89" s="161"/>
    </row>
    <row r="90" spans="1:6" ht="13.5" customHeight="1">
      <c r="A90" s="161"/>
      <c r="B90" s="161"/>
      <c r="C90" s="161"/>
      <c r="D90" s="161"/>
      <c r="E90" s="161"/>
      <c r="F90" s="161"/>
    </row>
    <row r="91" spans="1:6" ht="13.5" customHeight="1">
      <c r="A91" s="161"/>
      <c r="B91" s="161"/>
      <c r="C91" s="161"/>
      <c r="D91" s="161"/>
      <c r="E91" s="161"/>
      <c r="F91" s="161"/>
    </row>
    <row r="92" spans="1:6" ht="13.5" customHeight="1">
      <c r="A92" s="161"/>
      <c r="B92" s="161"/>
      <c r="C92" s="161"/>
      <c r="D92" s="161"/>
      <c r="E92" s="161"/>
      <c r="F92" s="161"/>
    </row>
    <row r="93" spans="1:6" ht="13.5" customHeight="1">
      <c r="A93" s="161"/>
      <c r="B93" s="161"/>
      <c r="C93" s="161"/>
      <c r="D93" s="161"/>
      <c r="E93" s="161"/>
      <c r="F93" s="161"/>
    </row>
    <row r="94" spans="1:6" ht="13.5" customHeight="1">
      <c r="A94" s="161"/>
      <c r="B94" s="161"/>
      <c r="C94" s="161"/>
      <c r="D94" s="161"/>
      <c r="E94" s="161"/>
      <c r="F94" s="161"/>
    </row>
    <row r="95" spans="1:6" ht="13.5" customHeight="1">
      <c r="A95" s="161"/>
      <c r="B95" s="161"/>
      <c r="C95" s="161"/>
      <c r="D95" s="161"/>
      <c r="E95" s="161"/>
      <c r="F95" s="161"/>
    </row>
    <row r="96" spans="1:6" ht="13.5" customHeight="1">
      <c r="A96" s="161"/>
      <c r="B96" s="161"/>
      <c r="C96" s="161"/>
      <c r="D96" s="161"/>
      <c r="E96" s="161"/>
      <c r="F96" s="161"/>
    </row>
    <row r="97" spans="1:6" ht="13.5" customHeight="1">
      <c r="A97" s="161"/>
      <c r="B97" s="161"/>
      <c r="C97" s="161"/>
      <c r="D97" s="161"/>
      <c r="E97" s="161"/>
      <c r="F97" s="161"/>
    </row>
    <row r="98" spans="1:6" ht="13.5" customHeight="1">
      <c r="A98" s="161"/>
      <c r="B98" s="161"/>
      <c r="C98" s="161"/>
      <c r="D98" s="161"/>
      <c r="E98" s="161"/>
      <c r="F98" s="161"/>
    </row>
    <row r="99" spans="1:6" ht="13.5" customHeight="1">
      <c r="A99" s="161"/>
      <c r="B99" s="161"/>
      <c r="C99" s="161"/>
      <c r="D99" s="161"/>
      <c r="E99" s="161"/>
      <c r="F99" s="161"/>
    </row>
    <row r="100" spans="1:6" ht="13.5" customHeight="1">
      <c r="A100" s="161"/>
      <c r="B100" s="161"/>
      <c r="C100" s="161"/>
      <c r="D100" s="161"/>
      <c r="E100" s="161"/>
      <c r="F100" s="161"/>
    </row>
    <row r="101" spans="1:6" ht="13.5" customHeight="1">
      <c r="A101" s="161"/>
      <c r="B101" s="161"/>
      <c r="C101" s="161"/>
      <c r="D101" s="161"/>
      <c r="E101" s="161"/>
      <c r="F101" s="161"/>
    </row>
    <row r="102" spans="1:6" ht="13.5" customHeight="1">
      <c r="A102" s="161"/>
      <c r="B102" s="161"/>
      <c r="C102" s="161"/>
      <c r="D102" s="161"/>
      <c r="E102" s="161"/>
      <c r="F102" s="161"/>
    </row>
    <row r="103" spans="1:6" ht="13.5" customHeight="1">
      <c r="A103" s="161"/>
      <c r="B103" s="161"/>
      <c r="C103" s="161"/>
      <c r="D103" s="161"/>
      <c r="E103" s="161"/>
      <c r="F103" s="161"/>
    </row>
    <row r="104" spans="1:6" ht="13.5" customHeight="1">
      <c r="A104" s="161"/>
      <c r="B104" s="161"/>
      <c r="C104" s="161"/>
      <c r="D104" s="161"/>
      <c r="E104" s="161"/>
      <c r="F104" s="161"/>
    </row>
    <row r="105" spans="1:6" ht="13.5" customHeight="1">
      <c r="A105" s="161"/>
      <c r="B105" s="161"/>
      <c r="C105" s="161"/>
      <c r="D105" s="161"/>
      <c r="E105" s="161"/>
      <c r="F105" s="161"/>
    </row>
    <row r="106" spans="1:6" ht="13.5" customHeight="1">
      <c r="A106" s="161"/>
      <c r="B106" s="161"/>
      <c r="C106" s="161"/>
      <c r="D106" s="161"/>
      <c r="E106" s="161"/>
      <c r="F106" s="161"/>
    </row>
    <row r="107" spans="1:6" ht="13.5" customHeight="1">
      <c r="A107" s="161"/>
      <c r="B107" s="161"/>
      <c r="C107" s="161"/>
      <c r="D107" s="161"/>
      <c r="E107" s="161"/>
      <c r="F107" s="161"/>
    </row>
    <row r="108" spans="1:6" ht="13.5" customHeight="1">
      <c r="A108" s="161"/>
      <c r="B108" s="161"/>
      <c r="C108" s="161"/>
      <c r="D108" s="161"/>
      <c r="E108" s="161"/>
      <c r="F108" s="161"/>
    </row>
    <row r="109" spans="1:6" ht="13.5" customHeight="1">
      <c r="A109" s="161"/>
      <c r="B109" s="161"/>
      <c r="C109" s="161"/>
      <c r="D109" s="161"/>
      <c r="E109" s="161"/>
      <c r="F109" s="161"/>
    </row>
    <row r="110" spans="1:6" ht="13.5" customHeight="1">
      <c r="A110" s="161"/>
      <c r="B110" s="161"/>
      <c r="C110" s="161"/>
      <c r="D110" s="161"/>
      <c r="E110" s="161"/>
      <c r="F110" s="161"/>
    </row>
    <row r="111" spans="1:6" ht="13.5" customHeight="1">
      <c r="A111" s="161"/>
      <c r="B111" s="161"/>
      <c r="C111" s="161"/>
      <c r="D111" s="161"/>
      <c r="E111" s="161"/>
      <c r="F111" s="161"/>
    </row>
    <row r="112" spans="1:6" ht="13.5" customHeight="1">
      <c r="A112" s="161"/>
      <c r="B112" s="161"/>
      <c r="C112" s="161"/>
      <c r="D112" s="161"/>
      <c r="E112" s="161"/>
      <c r="F112" s="161"/>
    </row>
    <row r="113" spans="1:6" ht="13.5" customHeight="1">
      <c r="A113" s="161"/>
      <c r="B113" s="161"/>
      <c r="C113" s="161"/>
      <c r="D113" s="161"/>
      <c r="E113" s="161"/>
      <c r="F113" s="161"/>
    </row>
    <row r="114" spans="1:6" ht="13.5" customHeight="1">
      <c r="A114" s="161"/>
      <c r="B114" s="161"/>
      <c r="C114" s="161"/>
      <c r="D114" s="161"/>
      <c r="E114" s="161"/>
      <c r="F114" s="161"/>
    </row>
    <row r="115" spans="1:6" ht="13.5" customHeight="1">
      <c r="A115" s="161"/>
      <c r="B115" s="161"/>
      <c r="C115" s="161"/>
      <c r="D115" s="161"/>
      <c r="E115" s="161"/>
      <c r="F115" s="161"/>
    </row>
    <row r="116" spans="1:6" ht="13.5" customHeight="1">
      <c r="A116" s="161"/>
      <c r="B116" s="161"/>
      <c r="C116" s="161"/>
      <c r="D116" s="161"/>
      <c r="E116" s="161"/>
      <c r="F116" s="161"/>
    </row>
    <row r="117" spans="1:6" ht="13.5" customHeight="1">
      <c r="A117" s="161"/>
      <c r="B117" s="161"/>
      <c r="C117" s="161"/>
      <c r="D117" s="161"/>
      <c r="E117" s="161"/>
      <c r="F117" s="161"/>
    </row>
    <row r="118" spans="1:6" ht="13.5" customHeight="1">
      <c r="A118" s="161"/>
      <c r="B118" s="161"/>
      <c r="C118" s="161"/>
      <c r="D118" s="161"/>
      <c r="E118" s="161"/>
      <c r="F118" s="161"/>
    </row>
    <row r="119" spans="1:6" ht="13.5" customHeight="1">
      <c r="A119" s="161"/>
      <c r="B119" s="161"/>
      <c r="C119" s="161"/>
      <c r="D119" s="161"/>
      <c r="E119" s="161"/>
      <c r="F119" s="161"/>
    </row>
    <row r="120" spans="1:6" ht="13.5" customHeight="1">
      <c r="A120" s="161"/>
      <c r="B120" s="161"/>
      <c r="C120" s="161"/>
      <c r="D120" s="161"/>
      <c r="E120" s="161"/>
      <c r="F120" s="161"/>
    </row>
    <row r="121" spans="1:6" ht="13.5" customHeight="1">
      <c r="A121" s="161"/>
      <c r="B121" s="161"/>
      <c r="C121" s="161"/>
      <c r="D121" s="161"/>
      <c r="E121" s="161"/>
      <c r="F121" s="161"/>
    </row>
    <row r="122" spans="1:6" ht="13.5" customHeight="1">
      <c r="A122" s="161"/>
      <c r="B122" s="161"/>
      <c r="C122" s="161"/>
      <c r="D122" s="161"/>
      <c r="E122" s="161"/>
      <c r="F122" s="161"/>
    </row>
    <row r="123" spans="1:6" ht="13.5" customHeight="1">
      <c r="A123" s="161"/>
      <c r="B123" s="161"/>
      <c r="C123" s="161"/>
      <c r="D123" s="161"/>
      <c r="E123" s="161"/>
      <c r="F123" s="161"/>
    </row>
    <row r="124" spans="1:6" ht="13.5" customHeight="1">
      <c r="A124" s="161"/>
      <c r="B124" s="161"/>
      <c r="C124" s="161"/>
      <c r="D124" s="161"/>
      <c r="E124" s="161"/>
      <c r="F124" s="161"/>
    </row>
    <row r="125" spans="1:6" ht="13.5" customHeight="1">
      <c r="A125" s="161"/>
      <c r="B125" s="161"/>
      <c r="C125" s="161"/>
      <c r="D125" s="161"/>
      <c r="E125" s="161"/>
      <c r="F125" s="161"/>
    </row>
    <row r="126" spans="1:6" ht="13.5" customHeight="1">
      <c r="A126" s="161"/>
      <c r="B126" s="161"/>
      <c r="C126" s="161"/>
      <c r="D126" s="161"/>
      <c r="E126" s="161"/>
      <c r="F126" s="161"/>
    </row>
    <row r="127" spans="1:6" ht="13.5" customHeight="1">
      <c r="A127" s="161"/>
      <c r="B127" s="161"/>
      <c r="C127" s="161"/>
      <c r="D127" s="161"/>
      <c r="E127" s="161"/>
      <c r="F127" s="161"/>
    </row>
    <row r="128" spans="1:6" ht="13.5" customHeight="1">
      <c r="A128" s="161"/>
      <c r="B128" s="161"/>
      <c r="C128" s="161"/>
      <c r="D128" s="161"/>
      <c r="E128" s="161"/>
      <c r="F128" s="161"/>
    </row>
    <row r="129" spans="1:6" ht="13.5" customHeight="1">
      <c r="A129" s="161"/>
      <c r="B129" s="161"/>
      <c r="C129" s="161"/>
      <c r="D129" s="161"/>
      <c r="E129" s="161"/>
      <c r="F129" s="161"/>
    </row>
    <row r="130" spans="1:6" ht="13.5" customHeight="1">
      <c r="A130" s="161"/>
      <c r="B130" s="161"/>
      <c r="C130" s="161"/>
      <c r="D130" s="161"/>
      <c r="E130" s="161"/>
      <c r="F130" s="161"/>
    </row>
    <row r="131" spans="1:6" ht="13.5" customHeight="1">
      <c r="A131" s="161"/>
      <c r="B131" s="161"/>
      <c r="C131" s="161"/>
      <c r="D131" s="161"/>
      <c r="E131" s="161"/>
      <c r="F131" s="161"/>
    </row>
    <row r="132" spans="1:6" ht="13.5" customHeight="1">
      <c r="A132" s="161"/>
      <c r="B132" s="161"/>
      <c r="C132" s="161"/>
      <c r="D132" s="161"/>
      <c r="E132" s="161"/>
      <c r="F132" s="161"/>
    </row>
    <row r="133" spans="1:6" ht="13.5" customHeight="1">
      <c r="A133" s="161"/>
      <c r="B133" s="161"/>
      <c r="C133" s="161"/>
      <c r="D133" s="161"/>
      <c r="E133" s="161"/>
      <c r="F133" s="161"/>
    </row>
    <row r="134" spans="1:6" ht="13.5" customHeight="1">
      <c r="A134" s="161"/>
      <c r="B134" s="161"/>
      <c r="C134" s="161"/>
      <c r="D134" s="161"/>
      <c r="E134" s="161"/>
      <c r="F134" s="161"/>
    </row>
    <row r="135" spans="1:6" ht="13.5" customHeight="1">
      <c r="A135" s="161"/>
      <c r="B135" s="161"/>
      <c r="C135" s="161"/>
      <c r="D135" s="161"/>
      <c r="E135" s="161"/>
      <c r="F135" s="161"/>
    </row>
    <row r="136" spans="1:6" ht="13.5" customHeight="1">
      <c r="A136" s="161"/>
      <c r="B136" s="161"/>
      <c r="C136" s="161"/>
      <c r="D136" s="161"/>
      <c r="E136" s="161"/>
      <c r="F136" s="161"/>
    </row>
    <row r="137" spans="1:6" ht="13.5" customHeight="1">
      <c r="A137" s="161"/>
      <c r="B137" s="161"/>
      <c r="C137" s="161"/>
      <c r="D137" s="161"/>
      <c r="E137" s="161"/>
      <c r="F137" s="161"/>
    </row>
    <row r="138" spans="1:6" ht="13.5" customHeight="1">
      <c r="A138" s="161"/>
      <c r="B138" s="161"/>
      <c r="C138" s="161"/>
      <c r="D138" s="161"/>
      <c r="E138" s="161"/>
      <c r="F138" s="161"/>
    </row>
    <row r="139" spans="1:6" ht="13.5" customHeight="1">
      <c r="A139" s="161"/>
      <c r="B139" s="161"/>
      <c r="C139" s="161"/>
      <c r="D139" s="161"/>
      <c r="E139" s="161"/>
      <c r="F139" s="161"/>
    </row>
    <row r="140" spans="1:6" ht="13.5" customHeight="1">
      <c r="A140" s="161"/>
      <c r="B140" s="161"/>
      <c r="C140" s="161"/>
      <c r="D140" s="161"/>
      <c r="E140" s="161"/>
      <c r="F140" s="161"/>
    </row>
    <row r="141" spans="1:6" ht="13.5" customHeight="1">
      <c r="A141" s="161"/>
      <c r="B141" s="161"/>
      <c r="C141" s="161"/>
      <c r="D141" s="161"/>
      <c r="E141" s="161"/>
      <c r="F141" s="161"/>
    </row>
    <row r="142" spans="1:6" ht="13.5" customHeight="1">
      <c r="A142" s="161"/>
      <c r="B142" s="161"/>
      <c r="C142" s="161"/>
      <c r="D142" s="161"/>
      <c r="E142" s="161"/>
      <c r="F142" s="161"/>
    </row>
    <row r="143" spans="1:6" ht="13.5" customHeight="1">
      <c r="A143" s="161"/>
      <c r="B143" s="161"/>
      <c r="C143" s="161"/>
      <c r="D143" s="161"/>
      <c r="E143" s="161"/>
      <c r="F143" s="161"/>
    </row>
    <row r="144" spans="1:6" ht="13.5" customHeight="1">
      <c r="A144" s="161"/>
      <c r="B144" s="161"/>
      <c r="C144" s="161"/>
      <c r="D144" s="161"/>
      <c r="E144" s="161"/>
      <c r="F144" s="161"/>
    </row>
    <row r="145" spans="1:6" ht="13.5" customHeight="1">
      <c r="A145" s="161"/>
      <c r="B145" s="161"/>
      <c r="C145" s="161"/>
      <c r="D145" s="161"/>
      <c r="E145" s="161"/>
      <c r="F145" s="161"/>
    </row>
    <row r="146" spans="1:6" ht="13.5" customHeight="1">
      <c r="A146" s="161"/>
      <c r="B146" s="161"/>
      <c r="C146" s="161"/>
      <c r="D146" s="161"/>
      <c r="E146" s="161"/>
      <c r="F146" s="161"/>
    </row>
    <row r="147" spans="1:6" ht="13.5" customHeight="1">
      <c r="A147" s="161"/>
      <c r="B147" s="161"/>
      <c r="C147" s="161"/>
      <c r="D147" s="161"/>
      <c r="E147" s="161"/>
      <c r="F147" s="161"/>
    </row>
    <row r="148" spans="1:6" ht="13.5" customHeight="1">
      <c r="A148" s="161"/>
      <c r="B148" s="161"/>
      <c r="C148" s="161"/>
      <c r="D148" s="161"/>
      <c r="E148" s="161"/>
      <c r="F148" s="161"/>
    </row>
    <row r="149" spans="1:6" ht="13.5" customHeight="1">
      <c r="A149" s="161"/>
      <c r="B149" s="161"/>
      <c r="C149" s="161"/>
      <c r="D149" s="161"/>
      <c r="E149" s="161"/>
      <c r="F149" s="161"/>
    </row>
    <row r="150" spans="1:6" ht="13.5" customHeight="1">
      <c r="A150" s="161"/>
      <c r="B150" s="161"/>
      <c r="C150" s="161"/>
      <c r="D150" s="161"/>
      <c r="E150" s="161"/>
      <c r="F150" s="161"/>
    </row>
    <row r="151" spans="1:6" ht="13.5" customHeight="1">
      <c r="A151" s="161"/>
      <c r="B151" s="161"/>
      <c r="C151" s="161"/>
      <c r="D151" s="161"/>
      <c r="E151" s="161"/>
      <c r="F151" s="161"/>
    </row>
    <row r="152" spans="1:6" ht="13.5" customHeight="1">
      <c r="A152" s="161"/>
      <c r="B152" s="161"/>
      <c r="C152" s="161"/>
      <c r="D152" s="161"/>
      <c r="E152" s="161"/>
      <c r="F152" s="161"/>
    </row>
    <row r="153" spans="1:6" ht="13.5" customHeight="1">
      <c r="A153" s="161"/>
      <c r="B153" s="161"/>
      <c r="C153" s="161"/>
      <c r="D153" s="161"/>
      <c r="E153" s="161"/>
      <c r="F153" s="161"/>
    </row>
    <row r="154" spans="1:6" ht="13.5" customHeight="1">
      <c r="A154" s="161"/>
      <c r="B154" s="161"/>
      <c r="C154" s="161"/>
      <c r="D154" s="161"/>
      <c r="E154" s="161"/>
      <c r="F154" s="161"/>
    </row>
    <row r="155" spans="1:6" ht="13.5" customHeight="1">
      <c r="A155" s="161"/>
      <c r="B155" s="161"/>
      <c r="C155" s="161"/>
      <c r="D155" s="161"/>
      <c r="E155" s="161"/>
      <c r="F155" s="161"/>
    </row>
    <row r="156" spans="1:6" ht="13.5" customHeight="1">
      <c r="A156" s="161"/>
      <c r="B156" s="161"/>
      <c r="C156" s="161"/>
      <c r="D156" s="161"/>
      <c r="E156" s="161"/>
      <c r="F156" s="161"/>
    </row>
    <row r="157" spans="1:6" ht="13.5" customHeight="1">
      <c r="A157" s="161"/>
      <c r="B157" s="161"/>
      <c r="C157" s="161"/>
      <c r="D157" s="161"/>
      <c r="E157" s="161"/>
      <c r="F157" s="161"/>
    </row>
    <row r="158" spans="1:6" ht="13.5" customHeight="1">
      <c r="A158" s="161"/>
      <c r="B158" s="161"/>
      <c r="C158" s="161"/>
      <c r="D158" s="161"/>
      <c r="E158" s="161"/>
      <c r="F158" s="161"/>
    </row>
    <row r="159" spans="1:6" ht="13.5" customHeight="1">
      <c r="A159" s="161"/>
      <c r="B159" s="161"/>
      <c r="C159" s="161"/>
      <c r="D159" s="161"/>
      <c r="E159" s="161"/>
      <c r="F159" s="161"/>
    </row>
    <row r="160" spans="1:6" ht="13.5" customHeight="1">
      <c r="A160" s="161"/>
    </row>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sheetData>
  <mergeCells count="7">
    <mergeCell ref="F34:F35"/>
    <mergeCell ref="A1:F1"/>
    <mergeCell ref="A3:F3"/>
    <mergeCell ref="F17:F18"/>
    <mergeCell ref="C15:E15"/>
    <mergeCell ref="F20:F21"/>
    <mergeCell ref="C31:E31"/>
  </mergeCells>
  <phoneticPr fontId="3"/>
  <printOptions horizontalCentered="1"/>
  <pageMargins left="0.23622047244094491" right="0.23622047244094491" top="0.74803149606299213" bottom="0.74803149606299213" header="0.31496062992125984" footer="0.31496062992125984"/>
  <pageSetup paperSize="9" scale="83" firstPageNumber="4294963191" orientation="portrait" horizontalDpi="4294967293" verticalDpi="4294967293" r:id="rId1"/>
  <headerFooter scaleWithDoc="0">
    <oddFooter>&amp;C&amp;"ＭＳ Ｐ明朝,標準"&amp;14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
  <sheetViews>
    <sheetView view="pageBreakPreview" zoomScale="85" zoomScaleNormal="85" zoomScaleSheetLayoutView="85" zoomScalePageLayoutView="85" workbookViewId="0">
      <selection activeCell="H7" sqref="H7"/>
    </sheetView>
  </sheetViews>
  <sheetFormatPr defaultColWidth="8.90625" defaultRowHeight="13"/>
  <cols>
    <col min="1" max="1" width="4.6328125" style="10" customWidth="1"/>
    <col min="2" max="2" width="18.453125" style="10" customWidth="1"/>
    <col min="3" max="3" width="24.08984375" style="10" customWidth="1"/>
    <col min="4" max="4" width="8" style="10" customWidth="1"/>
    <col min="5" max="5" width="12.90625" style="10" customWidth="1"/>
    <col min="6" max="6" width="19.453125" style="10" customWidth="1"/>
    <col min="7" max="7" width="20.453125" style="10" customWidth="1"/>
    <col min="8" max="16384" width="8.90625" style="10"/>
  </cols>
  <sheetData>
    <row r="1" spans="1:9" ht="23.5">
      <c r="A1" s="712" t="s">
        <v>410</v>
      </c>
      <c r="B1" s="712"/>
      <c r="C1" s="712"/>
      <c r="D1" s="712"/>
      <c r="E1" s="712"/>
      <c r="F1" s="712"/>
      <c r="G1" s="181"/>
      <c r="H1" s="180"/>
      <c r="I1" s="180"/>
    </row>
    <row r="2" spans="1:9" s="182" customFormat="1" ht="19">
      <c r="A2" s="12"/>
      <c r="B2" s="12"/>
      <c r="C2" s="12"/>
      <c r="D2" s="12"/>
      <c r="E2" s="12"/>
      <c r="F2" s="12"/>
      <c r="G2" s="184"/>
      <c r="H2" s="183"/>
      <c r="I2" s="183"/>
    </row>
    <row r="3" spans="1:9" ht="23.5">
      <c r="A3" s="713" t="s">
        <v>745</v>
      </c>
      <c r="B3" s="713"/>
      <c r="C3" s="713"/>
      <c r="D3" s="713"/>
      <c r="E3" s="713"/>
      <c r="F3" s="713"/>
      <c r="G3" s="181"/>
      <c r="H3" s="180"/>
      <c r="I3" s="180"/>
    </row>
    <row r="4" spans="1:9" ht="18.75" customHeight="1">
      <c r="A4" s="545"/>
      <c r="B4" s="545"/>
      <c r="C4" s="545"/>
      <c r="D4" s="545"/>
      <c r="E4" s="545"/>
      <c r="F4" s="545"/>
      <c r="G4" s="181"/>
      <c r="H4" s="180"/>
      <c r="I4" s="180"/>
    </row>
    <row r="5" spans="1:9" ht="23.5">
      <c r="A5" s="713" t="s">
        <v>746</v>
      </c>
      <c r="B5" s="713"/>
      <c r="C5" s="713"/>
      <c r="D5" s="713"/>
      <c r="E5" s="713"/>
      <c r="F5" s="713"/>
      <c r="G5" s="181"/>
      <c r="H5" s="180"/>
      <c r="I5" s="180"/>
    </row>
    <row r="6" spans="1:9" ht="18.75" customHeight="1">
      <c r="A6" s="545"/>
      <c r="B6" s="545"/>
      <c r="C6" s="545"/>
      <c r="D6" s="545"/>
      <c r="E6" s="545"/>
      <c r="F6" s="545"/>
      <c r="G6" s="181"/>
      <c r="H6" s="180"/>
      <c r="I6" s="180"/>
    </row>
    <row r="7" spans="1:9" ht="251.15" customHeight="1">
      <c r="A7" s="714" t="s">
        <v>747</v>
      </c>
      <c r="B7" s="714"/>
      <c r="C7" s="714"/>
      <c r="D7" s="714"/>
      <c r="E7" s="714"/>
      <c r="F7" s="714"/>
      <c r="G7" s="181"/>
      <c r="H7" s="180"/>
      <c r="I7" s="180"/>
    </row>
    <row r="8" spans="1:9" ht="17.25" customHeight="1">
      <c r="A8" s="179"/>
      <c r="B8" s="179"/>
      <c r="C8" s="179"/>
      <c r="D8" s="179"/>
      <c r="E8" s="179"/>
      <c r="F8" s="179"/>
      <c r="G8" s="181"/>
      <c r="H8" s="180"/>
      <c r="I8" s="180"/>
    </row>
    <row r="9" spans="1:9" ht="17.25" customHeight="1">
      <c r="A9" s="179"/>
      <c r="B9" s="179"/>
      <c r="C9" s="179"/>
      <c r="D9" s="179"/>
      <c r="E9" s="179"/>
      <c r="F9" s="179"/>
      <c r="G9" s="3"/>
      <c r="H9" s="2"/>
    </row>
    <row r="10" spans="1:9" ht="17.25" customHeight="1">
      <c r="A10" s="713" t="s">
        <v>409</v>
      </c>
      <c r="B10" s="713"/>
      <c r="C10" s="713"/>
      <c r="D10" s="713"/>
      <c r="E10" s="713"/>
      <c r="F10" s="713"/>
      <c r="G10" s="3"/>
      <c r="H10" s="2"/>
    </row>
    <row r="11" spans="1:9" ht="17.25" customHeight="1">
      <c r="A11" s="713"/>
      <c r="B11" s="713"/>
      <c r="C11" s="713"/>
      <c r="D11" s="713"/>
      <c r="E11" s="713"/>
      <c r="F11" s="713"/>
      <c r="G11" s="3"/>
      <c r="H11" s="2"/>
    </row>
    <row r="12" spans="1:9" ht="17.25" customHeight="1">
      <c r="A12" s="713"/>
      <c r="B12" s="713"/>
      <c r="C12" s="713"/>
      <c r="D12" s="713"/>
      <c r="E12" s="713"/>
      <c r="F12" s="713"/>
      <c r="G12" s="3"/>
      <c r="H12" s="2"/>
    </row>
    <row r="13" spans="1:9" ht="17.25" customHeight="1">
      <c r="A13" s="713"/>
      <c r="B13" s="713"/>
      <c r="C13" s="713"/>
      <c r="D13" s="713"/>
      <c r="E13" s="713"/>
      <c r="F13" s="713"/>
      <c r="G13" s="3"/>
      <c r="H13" s="2"/>
    </row>
    <row r="14" spans="1:9" ht="17.25" customHeight="1">
      <c r="A14" s="713"/>
      <c r="B14" s="713"/>
      <c r="C14" s="713"/>
      <c r="D14" s="713"/>
      <c r="E14" s="713"/>
      <c r="F14" s="713"/>
      <c r="G14" s="3"/>
      <c r="H14" s="2"/>
    </row>
    <row r="15" spans="1:9" ht="17.25" customHeight="1">
      <c r="A15" s="713"/>
      <c r="B15" s="713"/>
      <c r="C15" s="713"/>
      <c r="D15" s="713"/>
      <c r="E15" s="713"/>
      <c r="F15" s="713"/>
      <c r="G15" s="3"/>
      <c r="H15" s="2"/>
    </row>
    <row r="16" spans="1:9" ht="17.25" customHeight="1">
      <c r="A16" s="179"/>
      <c r="B16" s="179"/>
      <c r="C16" s="179"/>
      <c r="D16" s="179"/>
      <c r="E16" s="179"/>
      <c r="F16" s="179"/>
      <c r="G16" s="3"/>
      <c r="H16" s="2"/>
    </row>
    <row r="17" spans="1:8" ht="17.25" customHeight="1">
      <c r="A17" s="179"/>
      <c r="B17" s="179"/>
      <c r="C17" s="179"/>
      <c r="D17" s="179"/>
      <c r="E17" s="179"/>
      <c r="F17" s="179"/>
      <c r="G17" s="3"/>
      <c r="H17" s="2"/>
    </row>
    <row r="18" spans="1:8" ht="17.25" customHeight="1">
      <c r="A18" s="179"/>
      <c r="B18" s="179"/>
      <c r="C18" s="179"/>
      <c r="D18" s="179"/>
      <c r="E18" s="179"/>
      <c r="F18" s="179"/>
      <c r="G18" s="3"/>
      <c r="H18" s="2"/>
    </row>
    <row r="19" spans="1:8" ht="17.25" customHeight="1">
      <c r="A19" s="179"/>
      <c r="B19" s="179"/>
      <c r="C19" s="179"/>
      <c r="D19" s="179"/>
      <c r="E19" s="179"/>
      <c r="F19" s="179"/>
      <c r="G19" s="3"/>
      <c r="H19" s="2"/>
    </row>
    <row r="20" spans="1:8" ht="17.25" customHeight="1">
      <c r="A20" s="179"/>
      <c r="B20" s="179"/>
      <c r="C20" s="179"/>
      <c r="D20" s="179"/>
      <c r="E20" s="179"/>
      <c r="F20" s="179"/>
      <c r="G20" s="3"/>
      <c r="H20" s="2"/>
    </row>
    <row r="21" spans="1:8" ht="17.25" customHeight="1">
      <c r="A21" s="179"/>
      <c r="B21" s="179"/>
      <c r="C21" s="179"/>
      <c r="D21" s="179"/>
      <c r="E21" s="179"/>
      <c r="F21" s="179"/>
      <c r="G21" s="3"/>
      <c r="H21" s="2"/>
    </row>
    <row r="22" spans="1:8" ht="17.25" customHeight="1">
      <c r="A22" s="179"/>
      <c r="B22" s="179"/>
      <c r="C22" s="179"/>
      <c r="D22" s="179"/>
      <c r="E22" s="179"/>
      <c r="F22" s="179"/>
      <c r="G22" s="3"/>
      <c r="H22" s="2"/>
    </row>
    <row r="23" spans="1:8" ht="17.25" customHeight="1">
      <c r="A23" s="179"/>
      <c r="B23" s="179"/>
      <c r="C23" s="179"/>
      <c r="D23" s="179"/>
      <c r="E23" s="179"/>
      <c r="F23" s="179"/>
      <c r="G23" s="3"/>
      <c r="H23" s="2"/>
    </row>
    <row r="24" spans="1:8" ht="15.75" customHeight="1">
      <c r="A24" s="179"/>
      <c r="B24" s="179"/>
      <c r="C24" s="179"/>
      <c r="D24" s="179"/>
      <c r="E24" s="179"/>
      <c r="F24" s="179"/>
      <c r="G24" s="3"/>
      <c r="H24" s="2"/>
    </row>
    <row r="25" spans="1:8" ht="15.75" customHeight="1">
      <c r="A25" s="179"/>
      <c r="B25" s="179"/>
      <c r="C25" s="179"/>
      <c r="D25" s="179"/>
      <c r="E25" s="179"/>
      <c r="F25" s="179"/>
      <c r="G25" s="3"/>
      <c r="H25" s="2"/>
    </row>
    <row r="26" spans="1:8" ht="15.75" customHeight="1">
      <c r="A26" s="179"/>
      <c r="B26" s="179"/>
      <c r="C26" s="179"/>
      <c r="D26" s="179"/>
      <c r="E26" s="179"/>
      <c r="F26" s="179"/>
      <c r="G26" s="3"/>
      <c r="H26" s="2"/>
    </row>
    <row r="27" spans="1:8" ht="15.75" customHeight="1">
      <c r="A27" s="179"/>
      <c r="B27" s="179"/>
      <c r="C27" s="179"/>
      <c r="D27" s="179"/>
      <c r="E27" s="179"/>
      <c r="F27" s="179"/>
      <c r="G27" s="3"/>
      <c r="H27" s="2"/>
    </row>
    <row r="28" spans="1:8" ht="15.75" customHeight="1">
      <c r="A28" s="179"/>
      <c r="B28" s="179"/>
      <c r="C28" s="179"/>
      <c r="D28" s="179"/>
      <c r="E28" s="179"/>
      <c r="F28" s="179"/>
      <c r="G28" s="3"/>
      <c r="H28" s="2"/>
    </row>
    <row r="29" spans="1:8" ht="15.75" customHeight="1">
      <c r="A29" s="179"/>
      <c r="B29" s="179"/>
      <c r="C29" s="179"/>
      <c r="D29" s="179"/>
      <c r="E29" s="179"/>
      <c r="F29" s="179"/>
      <c r="G29" s="3"/>
      <c r="H29" s="2"/>
    </row>
    <row r="30" spans="1:8" ht="15.75" customHeight="1">
      <c r="A30" s="179"/>
      <c r="B30" s="179"/>
      <c r="C30" s="179"/>
      <c r="D30" s="179"/>
      <c r="E30" s="179"/>
      <c r="F30" s="179"/>
      <c r="G30" s="3"/>
      <c r="H30" s="2"/>
    </row>
    <row r="31" spans="1:8" ht="15.75" customHeight="1">
      <c r="A31" s="179"/>
      <c r="B31" s="179"/>
      <c r="C31" s="179"/>
      <c r="D31" s="179"/>
      <c r="E31" s="179"/>
      <c r="F31" s="179"/>
      <c r="G31" s="3"/>
      <c r="H31" s="2"/>
    </row>
    <row r="32" spans="1:8" ht="15.75" customHeight="1">
      <c r="A32" s="179"/>
      <c r="B32" s="179"/>
      <c r="C32" s="179"/>
      <c r="D32" s="179"/>
      <c r="E32" s="179"/>
      <c r="F32" s="179"/>
      <c r="G32" s="3"/>
      <c r="H32" s="2"/>
    </row>
    <row r="33" spans="1:8" ht="18.75" customHeight="1">
      <c r="A33" s="179"/>
      <c r="B33" s="179"/>
      <c r="C33" s="179"/>
      <c r="D33" s="179"/>
      <c r="E33" s="179"/>
      <c r="F33" s="179"/>
      <c r="G33" s="3"/>
      <c r="H33" s="2"/>
    </row>
    <row r="34" spans="1:8" ht="17.25" customHeight="1">
      <c r="A34" s="179"/>
      <c r="B34" s="179"/>
      <c r="C34" s="179"/>
      <c r="D34" s="179"/>
      <c r="E34" s="179"/>
      <c r="F34" s="179"/>
      <c r="G34" s="3"/>
    </row>
    <row r="35" spans="1:8" ht="21.75" customHeight="1">
      <c r="A35" s="179"/>
      <c r="B35" s="179"/>
      <c r="C35" s="179"/>
      <c r="D35" s="179"/>
      <c r="E35" s="179"/>
      <c r="F35" s="179"/>
      <c r="G35" s="3"/>
    </row>
    <row r="36" spans="1:8" ht="27.75" customHeight="1">
      <c r="A36" s="179"/>
      <c r="B36" s="179"/>
      <c r="C36" s="179"/>
      <c r="D36" s="179"/>
      <c r="E36" s="179"/>
      <c r="F36" s="179"/>
      <c r="G36" s="3"/>
    </row>
    <row r="37" spans="1:8" ht="22.5" customHeight="1">
      <c r="A37" s="179"/>
      <c r="B37" s="179"/>
      <c r="C37" s="179"/>
      <c r="D37" s="179"/>
      <c r="E37" s="179"/>
      <c r="F37" s="179"/>
      <c r="G37" s="3"/>
    </row>
    <row r="38" spans="1:8" ht="22.5" customHeight="1">
      <c r="A38" s="179"/>
      <c r="B38" s="179"/>
      <c r="C38" s="179"/>
      <c r="D38" s="179"/>
      <c r="E38" s="179"/>
      <c r="F38" s="179"/>
      <c r="G38" s="3"/>
    </row>
    <row r="39" spans="1:8" ht="13.5" customHeight="1">
      <c r="A39" s="179"/>
      <c r="B39" s="179"/>
      <c r="C39" s="179"/>
      <c r="D39" s="179"/>
      <c r="E39" s="179"/>
      <c r="F39" s="179"/>
      <c r="G39" s="3"/>
    </row>
    <row r="40" spans="1:8" ht="13.5" customHeight="1">
      <c r="A40" s="179"/>
      <c r="B40" s="179"/>
      <c r="C40" s="179"/>
      <c r="D40" s="179"/>
      <c r="E40" s="179"/>
      <c r="F40" s="179"/>
      <c r="G40" s="3"/>
    </row>
    <row r="41" spans="1:8" ht="27.75" customHeight="1">
      <c r="A41" s="179"/>
      <c r="B41" s="179"/>
      <c r="C41" s="179"/>
      <c r="D41" s="179"/>
      <c r="E41" s="179"/>
      <c r="F41" s="179"/>
      <c r="G41" s="3"/>
    </row>
    <row r="42" spans="1:8" ht="22.5" customHeight="1">
      <c r="A42" s="179"/>
      <c r="B42" s="179"/>
      <c r="C42" s="179"/>
      <c r="D42" s="179"/>
      <c r="E42" s="179"/>
      <c r="F42" s="179"/>
      <c r="G42" s="3"/>
    </row>
    <row r="43" spans="1:8" ht="22.5" customHeight="1">
      <c r="A43" s="179"/>
      <c r="B43" s="179"/>
      <c r="C43" s="179"/>
      <c r="D43" s="179"/>
      <c r="E43" s="179"/>
      <c r="F43" s="179"/>
      <c r="G43" s="3"/>
    </row>
    <row r="44" spans="1:8" ht="22.5" customHeight="1">
      <c r="A44" s="179"/>
      <c r="B44" s="179"/>
      <c r="C44" s="179"/>
      <c r="D44" s="179"/>
      <c r="E44" s="179"/>
      <c r="F44" s="179"/>
      <c r="G44" s="3"/>
    </row>
    <row r="45" spans="1:8" ht="22.5" customHeight="1">
      <c r="A45" s="179"/>
      <c r="B45" s="179"/>
      <c r="C45" s="179"/>
      <c r="D45" s="179"/>
      <c r="E45" s="179"/>
      <c r="F45" s="179"/>
      <c r="G45" s="3"/>
    </row>
    <row r="46" spans="1:8" ht="13.5" customHeight="1">
      <c r="A46" s="179"/>
      <c r="B46" s="179"/>
      <c r="C46" s="179"/>
      <c r="D46" s="179"/>
      <c r="E46" s="179"/>
      <c r="F46" s="179"/>
      <c r="G46" s="3"/>
    </row>
    <row r="47" spans="1:8" ht="20.25" customHeight="1">
      <c r="A47" s="179"/>
      <c r="B47" s="179"/>
      <c r="C47" s="179"/>
      <c r="D47" s="179"/>
      <c r="E47" s="179"/>
      <c r="F47" s="179"/>
      <c r="G47" s="3"/>
    </row>
    <row r="48" spans="1:8" ht="27.75" customHeight="1">
      <c r="A48" s="179"/>
      <c r="B48" s="179"/>
      <c r="C48" s="179"/>
      <c r="D48" s="179"/>
      <c r="E48" s="179"/>
      <c r="F48" s="179"/>
      <c r="G48" s="3"/>
    </row>
    <row r="49" spans="1:7" ht="22.5" customHeight="1">
      <c r="A49" s="179"/>
      <c r="B49" s="179"/>
      <c r="C49" s="179"/>
      <c r="D49" s="179"/>
      <c r="E49" s="179"/>
      <c r="F49" s="179"/>
      <c r="G49" s="3"/>
    </row>
    <row r="50" spans="1:7" ht="22.5" customHeight="1">
      <c r="A50" s="179"/>
      <c r="B50" s="179"/>
      <c r="C50" s="179"/>
      <c r="D50" s="179"/>
      <c r="E50" s="179"/>
      <c r="F50" s="179"/>
      <c r="G50" s="3"/>
    </row>
    <row r="51" spans="1:7" ht="22.5" customHeight="1">
      <c r="A51" s="179"/>
      <c r="B51" s="179"/>
      <c r="C51" s="179"/>
      <c r="D51" s="179"/>
      <c r="E51" s="179"/>
      <c r="F51" s="179"/>
      <c r="G51" s="3"/>
    </row>
    <row r="52" spans="1:7" ht="13.5" customHeight="1">
      <c r="A52" s="179"/>
      <c r="B52" s="179"/>
      <c r="C52" s="179"/>
      <c r="D52" s="179"/>
      <c r="E52" s="179"/>
      <c r="F52" s="179"/>
      <c r="G52" s="3"/>
    </row>
    <row r="53" spans="1:7" ht="18.75" customHeight="1">
      <c r="A53" s="178"/>
      <c r="B53" s="178"/>
      <c r="C53" s="178"/>
      <c r="D53" s="178"/>
      <c r="E53" s="178"/>
      <c r="F53" s="178"/>
      <c r="G53" s="3"/>
    </row>
    <row r="54" spans="1:7" ht="14.25" customHeight="1">
      <c r="A54" s="177"/>
      <c r="B54" s="177"/>
      <c r="C54" s="177"/>
      <c r="D54" s="177"/>
      <c r="E54" s="177"/>
      <c r="F54" s="177"/>
    </row>
    <row r="55" spans="1:7" ht="14.25" customHeight="1">
      <c r="A55" s="177"/>
      <c r="B55" s="177"/>
      <c r="C55" s="177"/>
      <c r="D55" s="177"/>
      <c r="E55" s="177"/>
      <c r="F55" s="177"/>
    </row>
    <row r="56" spans="1:7" ht="13.5" customHeight="1">
      <c r="A56" s="177"/>
      <c r="B56" s="177"/>
      <c r="C56" s="177"/>
      <c r="D56" s="177"/>
      <c r="E56" s="177"/>
      <c r="F56" s="177"/>
    </row>
    <row r="57" spans="1:7" ht="13.5" customHeight="1">
      <c r="A57" s="177"/>
      <c r="B57" s="177"/>
      <c r="C57" s="177"/>
      <c r="D57" s="177"/>
      <c r="E57" s="177"/>
      <c r="F57" s="177"/>
    </row>
    <row r="58" spans="1:7" ht="13.5" customHeight="1">
      <c r="A58" s="177"/>
      <c r="B58" s="177"/>
      <c r="C58" s="177"/>
      <c r="D58" s="177"/>
      <c r="E58" s="177"/>
      <c r="F58" s="177"/>
    </row>
    <row r="59" spans="1:7" ht="13.5" customHeight="1">
      <c r="A59" s="177"/>
      <c r="B59" s="177"/>
      <c r="C59" s="177"/>
      <c r="D59" s="177"/>
      <c r="E59" s="177"/>
      <c r="F59" s="177"/>
    </row>
    <row r="60" spans="1:7" ht="13.5" customHeight="1">
      <c r="A60" s="177"/>
      <c r="B60" s="177"/>
      <c r="C60" s="177"/>
      <c r="D60" s="177"/>
      <c r="E60" s="177"/>
      <c r="F60" s="177"/>
    </row>
    <row r="61" spans="1:7" ht="18" customHeight="1">
      <c r="A61" s="177"/>
      <c r="B61" s="177"/>
      <c r="C61" s="177"/>
      <c r="D61" s="177"/>
      <c r="E61" s="177"/>
      <c r="F61" s="177"/>
    </row>
    <row r="62" spans="1:7" ht="13.5" customHeight="1">
      <c r="A62" s="177"/>
      <c r="B62" s="177"/>
      <c r="C62" s="177"/>
      <c r="D62" s="177"/>
      <c r="E62" s="177"/>
      <c r="F62" s="177"/>
    </row>
    <row r="63" spans="1:7" ht="13.5" customHeight="1">
      <c r="A63" s="177"/>
      <c r="B63" s="177"/>
      <c r="C63" s="177"/>
      <c r="D63" s="177"/>
      <c r="E63" s="177"/>
      <c r="F63" s="177"/>
    </row>
    <row r="64" spans="1:7" ht="13.5" customHeight="1">
      <c r="A64" s="177"/>
      <c r="B64" s="177"/>
      <c r="C64" s="177"/>
      <c r="D64" s="177"/>
      <c r="E64" s="177"/>
      <c r="F64" s="177"/>
    </row>
    <row r="65" spans="1:6" ht="13.5" customHeight="1">
      <c r="A65" s="177"/>
      <c r="B65" s="177"/>
      <c r="C65" s="177"/>
      <c r="D65" s="177"/>
      <c r="E65" s="177"/>
      <c r="F65" s="177"/>
    </row>
    <row r="66" spans="1:6" ht="13.5" customHeight="1">
      <c r="A66" s="177"/>
      <c r="B66" s="177"/>
      <c r="C66" s="177"/>
      <c r="D66" s="177"/>
      <c r="E66" s="177"/>
      <c r="F66" s="177"/>
    </row>
    <row r="67" spans="1:6" ht="13.5" customHeight="1">
      <c r="A67" s="177"/>
      <c r="B67" s="177"/>
      <c r="C67" s="177"/>
      <c r="D67" s="177"/>
      <c r="E67" s="177"/>
      <c r="F67" s="177"/>
    </row>
    <row r="68" spans="1:6" ht="13.5" customHeight="1">
      <c r="A68" s="177"/>
      <c r="B68" s="177"/>
      <c r="C68" s="177"/>
      <c r="D68" s="177"/>
      <c r="E68" s="177"/>
      <c r="F68" s="177"/>
    </row>
    <row r="69" spans="1:6" ht="13.5" customHeight="1">
      <c r="A69" s="177"/>
      <c r="B69" s="177"/>
      <c r="C69" s="177"/>
      <c r="D69" s="177"/>
      <c r="E69" s="177"/>
      <c r="F69" s="177"/>
    </row>
    <row r="70" spans="1:6" ht="13.5" customHeight="1">
      <c r="A70" s="177"/>
      <c r="B70" s="177"/>
      <c r="C70" s="177"/>
      <c r="D70" s="177"/>
      <c r="E70" s="177"/>
      <c r="F70" s="177"/>
    </row>
    <row r="71" spans="1:6" ht="13.5" customHeight="1">
      <c r="A71" s="177"/>
      <c r="B71" s="177"/>
      <c r="C71" s="177"/>
      <c r="D71" s="177"/>
      <c r="E71" s="177"/>
      <c r="F71" s="177"/>
    </row>
    <row r="72" spans="1:6" ht="13.5" customHeight="1">
      <c r="A72" s="177"/>
      <c r="B72" s="177"/>
      <c r="C72" s="177"/>
      <c r="D72" s="177"/>
      <c r="E72" s="177"/>
      <c r="F72" s="177"/>
    </row>
    <row r="73" spans="1:6" ht="13.5" customHeight="1">
      <c r="A73" s="177"/>
      <c r="B73" s="177"/>
      <c r="C73" s="177"/>
      <c r="D73" s="177"/>
      <c r="E73" s="177"/>
      <c r="F73" s="177"/>
    </row>
    <row r="74" spans="1:6" ht="13.5" customHeight="1">
      <c r="A74" s="177"/>
      <c r="B74" s="177"/>
      <c r="C74" s="177"/>
      <c r="D74" s="177"/>
      <c r="E74" s="177"/>
      <c r="F74" s="177"/>
    </row>
    <row r="75" spans="1:6" ht="13.5" customHeight="1">
      <c r="A75" s="177"/>
      <c r="B75" s="177"/>
      <c r="C75" s="177"/>
      <c r="D75" s="177"/>
      <c r="E75" s="177"/>
      <c r="F75" s="177"/>
    </row>
    <row r="76" spans="1:6" ht="13.5" customHeight="1">
      <c r="A76" s="177"/>
      <c r="B76" s="177"/>
      <c r="C76" s="177"/>
      <c r="D76" s="177"/>
      <c r="E76" s="177"/>
      <c r="F76" s="177"/>
    </row>
    <row r="77" spans="1:6" ht="13.5" customHeight="1">
      <c r="A77" s="177"/>
      <c r="B77" s="177"/>
      <c r="C77" s="177"/>
      <c r="D77" s="177"/>
      <c r="E77" s="177"/>
      <c r="F77" s="177"/>
    </row>
    <row r="78" spans="1:6" ht="13.5" customHeight="1">
      <c r="A78" s="177"/>
      <c r="B78" s="177"/>
      <c r="C78" s="177"/>
      <c r="D78" s="177"/>
      <c r="E78" s="177"/>
      <c r="F78" s="177"/>
    </row>
    <row r="79" spans="1:6" ht="13.5" customHeight="1">
      <c r="A79" s="177"/>
      <c r="B79" s="177"/>
      <c r="C79" s="177"/>
      <c r="D79" s="177"/>
      <c r="E79" s="177"/>
      <c r="F79" s="177"/>
    </row>
    <row r="80" spans="1:6" ht="13.5" customHeight="1">
      <c r="A80" s="177"/>
      <c r="B80" s="177"/>
      <c r="C80" s="177"/>
      <c r="D80" s="177"/>
      <c r="E80" s="177"/>
      <c r="F80" s="177"/>
    </row>
    <row r="81" spans="1:6" ht="13.5" customHeight="1">
      <c r="A81" s="177"/>
      <c r="B81" s="177"/>
      <c r="C81" s="177"/>
      <c r="D81" s="177"/>
      <c r="E81" s="177"/>
      <c r="F81" s="177"/>
    </row>
    <row r="82" spans="1:6" ht="13.5" customHeight="1">
      <c r="A82" s="177"/>
      <c r="B82" s="177"/>
      <c r="C82" s="177"/>
      <c r="D82" s="177"/>
      <c r="E82" s="177"/>
      <c r="F82" s="177"/>
    </row>
    <row r="83" spans="1:6" ht="13.5" customHeight="1">
      <c r="A83" s="177"/>
      <c r="B83" s="177"/>
      <c r="C83" s="177"/>
      <c r="D83" s="177"/>
      <c r="E83" s="177"/>
      <c r="F83" s="177"/>
    </row>
    <row r="84" spans="1:6" ht="13.5" customHeight="1">
      <c r="A84" s="177"/>
      <c r="B84" s="177"/>
      <c r="C84" s="177"/>
      <c r="D84" s="177"/>
      <c r="E84" s="177"/>
      <c r="F84" s="177"/>
    </row>
    <row r="85" spans="1:6" ht="13.5" customHeight="1">
      <c r="A85" s="177"/>
      <c r="B85" s="177"/>
      <c r="C85" s="177"/>
      <c r="D85" s="177"/>
      <c r="E85" s="177"/>
      <c r="F85" s="177"/>
    </row>
    <row r="86" spans="1:6" ht="13.5" customHeight="1">
      <c r="A86" s="177"/>
      <c r="B86" s="177"/>
      <c r="C86" s="177"/>
      <c r="D86" s="177"/>
      <c r="E86" s="177"/>
      <c r="F86" s="177"/>
    </row>
    <row r="87" spans="1:6" ht="13.5" customHeight="1">
      <c r="A87" s="177"/>
      <c r="B87" s="177"/>
      <c r="C87" s="177"/>
      <c r="D87" s="177"/>
      <c r="E87" s="177"/>
      <c r="F87" s="177"/>
    </row>
    <row r="88" spans="1:6" ht="13.5" customHeight="1">
      <c r="A88" s="177"/>
      <c r="B88" s="177"/>
      <c r="C88" s="177"/>
      <c r="D88" s="177"/>
      <c r="E88" s="177"/>
      <c r="F88" s="177"/>
    </row>
    <row r="89" spans="1:6" ht="13.5" customHeight="1">
      <c r="A89" s="177"/>
      <c r="B89" s="177"/>
      <c r="C89" s="177"/>
      <c r="D89" s="177"/>
      <c r="E89" s="177"/>
      <c r="F89" s="177"/>
    </row>
    <row r="90" spans="1:6" ht="13.5" customHeight="1">
      <c r="A90" s="177"/>
      <c r="B90" s="177"/>
      <c r="C90" s="177"/>
      <c r="D90" s="177"/>
      <c r="E90" s="177"/>
      <c r="F90" s="177"/>
    </row>
    <row r="91" spans="1:6" ht="13.5" customHeight="1">
      <c r="A91" s="177"/>
      <c r="B91" s="177"/>
      <c r="C91" s="177"/>
      <c r="D91" s="177"/>
      <c r="E91" s="177"/>
      <c r="F91" s="177"/>
    </row>
    <row r="92" spans="1:6" ht="13.5" customHeight="1">
      <c r="A92" s="177"/>
      <c r="B92" s="177"/>
      <c r="C92" s="177"/>
      <c r="D92" s="177"/>
      <c r="E92" s="177"/>
      <c r="F92" s="177"/>
    </row>
    <row r="93" spans="1:6" ht="13.5" customHeight="1">
      <c r="A93" s="177"/>
      <c r="B93" s="177"/>
      <c r="C93" s="177"/>
      <c r="D93" s="177"/>
      <c r="E93" s="177"/>
      <c r="F93" s="177"/>
    </row>
    <row r="94" spans="1:6" ht="13.5" customHeight="1">
      <c r="A94" s="177"/>
      <c r="B94" s="177"/>
      <c r="C94" s="177"/>
      <c r="D94" s="177"/>
      <c r="E94" s="177"/>
      <c r="F94" s="177"/>
    </row>
    <row r="95" spans="1:6" ht="13.5" customHeight="1">
      <c r="A95" s="177"/>
      <c r="B95" s="177"/>
      <c r="C95" s="177"/>
      <c r="D95" s="177"/>
      <c r="E95" s="177"/>
      <c r="F95" s="177"/>
    </row>
    <row r="96" spans="1:6" ht="13.5" customHeight="1">
      <c r="A96" s="177"/>
      <c r="B96" s="177"/>
      <c r="C96" s="177"/>
      <c r="D96" s="177"/>
      <c r="E96" s="177"/>
      <c r="F96" s="177"/>
    </row>
    <row r="97" spans="1:6" ht="13.5" customHeight="1">
      <c r="A97" s="177"/>
      <c r="B97" s="177"/>
      <c r="C97" s="177"/>
      <c r="D97" s="177"/>
      <c r="E97" s="177"/>
      <c r="F97" s="177"/>
    </row>
    <row r="98" spans="1:6" ht="13.5" customHeight="1">
      <c r="A98" s="177"/>
      <c r="B98" s="177"/>
      <c r="C98" s="177"/>
      <c r="D98" s="177"/>
      <c r="E98" s="177"/>
      <c r="F98" s="177"/>
    </row>
    <row r="99" spans="1:6" ht="13.5" customHeight="1">
      <c r="A99" s="177"/>
      <c r="B99" s="177"/>
      <c r="C99" s="177"/>
      <c r="D99" s="177"/>
      <c r="E99" s="177"/>
      <c r="F99" s="177"/>
    </row>
    <row r="100" spans="1:6" ht="13.5" customHeight="1">
      <c r="A100" s="177"/>
      <c r="B100" s="177"/>
      <c r="C100" s="177"/>
      <c r="D100" s="177"/>
      <c r="E100" s="177"/>
      <c r="F100" s="177"/>
    </row>
    <row r="101" spans="1:6" ht="13.5" customHeight="1">
      <c r="A101" s="177"/>
      <c r="B101" s="177"/>
      <c r="C101" s="177"/>
      <c r="D101" s="177"/>
      <c r="E101" s="177"/>
      <c r="F101" s="177"/>
    </row>
    <row r="102" spans="1:6" ht="13.5" customHeight="1">
      <c r="A102" s="177"/>
      <c r="B102" s="177"/>
      <c r="C102" s="177"/>
      <c r="D102" s="177"/>
      <c r="E102" s="177"/>
      <c r="F102" s="177"/>
    </row>
    <row r="103" spans="1:6" ht="13.5" customHeight="1">
      <c r="A103" s="177"/>
      <c r="B103" s="177"/>
      <c r="C103" s="177"/>
      <c r="D103" s="177"/>
      <c r="E103" s="177"/>
      <c r="F103" s="177"/>
    </row>
    <row r="104" spans="1:6" ht="13.5" customHeight="1">
      <c r="A104" s="177"/>
      <c r="B104" s="177"/>
      <c r="C104" s="177"/>
      <c r="D104" s="177"/>
      <c r="E104" s="177"/>
      <c r="F104" s="177"/>
    </row>
    <row r="105" spans="1:6" ht="13.5" customHeight="1">
      <c r="A105" s="177"/>
      <c r="B105" s="177"/>
      <c r="C105" s="177"/>
      <c r="D105" s="177"/>
      <c r="E105" s="177"/>
      <c r="F105" s="177"/>
    </row>
    <row r="106" spans="1:6" ht="13.5" customHeight="1">
      <c r="A106" s="177"/>
      <c r="B106" s="177"/>
      <c r="C106" s="177"/>
      <c r="D106" s="177"/>
      <c r="E106" s="177"/>
      <c r="F106" s="177"/>
    </row>
    <row r="107" spans="1:6" ht="13.5" customHeight="1">
      <c r="A107" s="177"/>
      <c r="B107" s="177"/>
      <c r="C107" s="177"/>
      <c r="D107" s="177"/>
      <c r="E107" s="177"/>
      <c r="F107" s="177"/>
    </row>
    <row r="108" spans="1:6" ht="13.5" customHeight="1">
      <c r="A108" s="177"/>
      <c r="B108" s="177"/>
      <c r="C108" s="177"/>
      <c r="D108" s="177"/>
      <c r="E108" s="177"/>
      <c r="F108" s="177"/>
    </row>
    <row r="109" spans="1:6" ht="13.5" customHeight="1">
      <c r="A109" s="177"/>
      <c r="B109" s="177"/>
      <c r="C109" s="177"/>
      <c r="D109" s="177"/>
      <c r="E109" s="177"/>
      <c r="F109" s="177"/>
    </row>
    <row r="110" spans="1:6" ht="13.5" customHeight="1">
      <c r="A110" s="177"/>
      <c r="B110" s="177"/>
      <c r="C110" s="177"/>
      <c r="D110" s="177"/>
      <c r="E110" s="177"/>
      <c r="F110" s="177"/>
    </row>
    <row r="111" spans="1:6" ht="13.5" customHeight="1">
      <c r="A111" s="177"/>
      <c r="B111" s="177"/>
      <c r="C111" s="177"/>
      <c r="D111" s="177"/>
      <c r="E111" s="177"/>
      <c r="F111" s="177"/>
    </row>
    <row r="112" spans="1:6" ht="13.5" customHeight="1">
      <c r="A112" s="177"/>
      <c r="B112" s="177"/>
      <c r="C112" s="177"/>
      <c r="D112" s="177"/>
      <c r="E112" s="177"/>
      <c r="F112" s="177"/>
    </row>
    <row r="113" spans="1:6" ht="13.5" customHeight="1">
      <c r="A113" s="177"/>
      <c r="B113" s="177"/>
      <c r="C113" s="177"/>
      <c r="D113" s="177"/>
      <c r="E113" s="177"/>
      <c r="F113" s="177"/>
    </row>
    <row r="114" spans="1:6" ht="13.5" customHeight="1">
      <c r="A114" s="177"/>
      <c r="B114" s="177"/>
      <c r="C114" s="177"/>
      <c r="D114" s="177"/>
      <c r="E114" s="177"/>
      <c r="F114" s="177"/>
    </row>
    <row r="115" spans="1:6" ht="13.5" customHeight="1">
      <c r="A115" s="177"/>
      <c r="B115" s="177"/>
      <c r="C115" s="177"/>
      <c r="D115" s="177"/>
      <c r="E115" s="177"/>
      <c r="F115" s="177"/>
    </row>
    <row r="116" spans="1:6" ht="13.5" customHeight="1">
      <c r="A116" s="177"/>
      <c r="B116" s="177"/>
      <c r="C116" s="177"/>
      <c r="D116" s="177"/>
      <c r="E116" s="177"/>
      <c r="F116" s="177"/>
    </row>
    <row r="117" spans="1:6" ht="13.5" customHeight="1">
      <c r="A117" s="177"/>
      <c r="B117" s="177"/>
      <c r="C117" s="177"/>
      <c r="D117" s="177"/>
      <c r="E117" s="177"/>
      <c r="F117" s="177"/>
    </row>
    <row r="118" spans="1:6" ht="13.5" customHeight="1">
      <c r="A118" s="177"/>
      <c r="B118" s="177"/>
      <c r="C118" s="177"/>
      <c r="D118" s="177"/>
      <c r="E118" s="177"/>
      <c r="F118" s="177"/>
    </row>
    <row r="119" spans="1:6" ht="13.5" customHeight="1">
      <c r="A119" s="177"/>
      <c r="B119" s="177"/>
      <c r="C119" s="177"/>
      <c r="D119" s="177"/>
      <c r="E119" s="177"/>
      <c r="F119" s="177"/>
    </row>
    <row r="120" spans="1:6" ht="13.5" customHeight="1">
      <c r="A120" s="177"/>
      <c r="B120" s="177"/>
      <c r="C120" s="177"/>
      <c r="D120" s="177"/>
      <c r="E120" s="177"/>
      <c r="F120" s="177"/>
    </row>
    <row r="121" spans="1:6" ht="13.5" customHeight="1">
      <c r="A121" s="177"/>
      <c r="B121" s="177"/>
      <c r="C121" s="177"/>
      <c r="D121" s="177"/>
      <c r="E121" s="177"/>
      <c r="F121" s="177"/>
    </row>
    <row r="122" spans="1:6" ht="13.5" customHeight="1">
      <c r="A122" s="177"/>
      <c r="B122" s="177"/>
      <c r="C122" s="177"/>
      <c r="D122" s="177"/>
      <c r="E122" s="177"/>
      <c r="F122" s="177"/>
    </row>
    <row r="123" spans="1:6" ht="13.5" customHeight="1">
      <c r="A123" s="177"/>
      <c r="B123" s="177"/>
      <c r="C123" s="177"/>
      <c r="D123" s="177"/>
      <c r="E123" s="177"/>
      <c r="F123" s="177"/>
    </row>
    <row r="124" spans="1:6" ht="13.5" customHeight="1">
      <c r="A124" s="177"/>
      <c r="B124" s="177"/>
      <c r="C124" s="177"/>
      <c r="D124" s="177"/>
      <c r="E124" s="177"/>
      <c r="F124" s="177"/>
    </row>
    <row r="125" spans="1:6" ht="13.5" customHeight="1">
      <c r="A125" s="177"/>
      <c r="B125" s="177"/>
      <c r="C125" s="177"/>
      <c r="D125" s="177"/>
      <c r="E125" s="177"/>
      <c r="F125" s="177"/>
    </row>
    <row r="126" spans="1:6" ht="13.5" customHeight="1">
      <c r="A126" s="177"/>
      <c r="B126" s="177"/>
      <c r="C126" s="177"/>
      <c r="D126" s="177"/>
      <c r="E126" s="177"/>
      <c r="F126" s="177"/>
    </row>
    <row r="127" spans="1:6" ht="13.5" customHeight="1">
      <c r="A127" s="177"/>
      <c r="B127" s="177"/>
      <c r="C127" s="177"/>
      <c r="D127" s="177"/>
      <c r="E127" s="177"/>
      <c r="F127" s="177"/>
    </row>
    <row r="128" spans="1:6" ht="13.5" customHeight="1">
      <c r="A128" s="177"/>
      <c r="B128" s="177"/>
      <c r="C128" s="177"/>
      <c r="D128" s="177"/>
      <c r="E128" s="177"/>
      <c r="F128" s="177"/>
    </row>
    <row r="129" spans="1:6" ht="13.5" customHeight="1">
      <c r="A129" s="177"/>
      <c r="B129" s="177"/>
      <c r="C129" s="177"/>
      <c r="D129" s="177"/>
      <c r="E129" s="177"/>
      <c r="F129" s="177"/>
    </row>
    <row r="130" spans="1:6" ht="13.5" customHeight="1">
      <c r="A130" s="177"/>
      <c r="B130" s="177"/>
      <c r="C130" s="177"/>
      <c r="D130" s="177"/>
      <c r="E130" s="177"/>
      <c r="F130" s="177"/>
    </row>
    <row r="131" spans="1:6" ht="13.5" customHeight="1">
      <c r="A131" s="177"/>
      <c r="B131" s="177"/>
      <c r="C131" s="177"/>
      <c r="D131" s="177"/>
      <c r="E131" s="177"/>
      <c r="F131" s="177"/>
    </row>
    <row r="132" spans="1:6" ht="13.5" customHeight="1">
      <c r="A132" s="177"/>
      <c r="B132" s="177"/>
      <c r="C132" s="177"/>
      <c r="D132" s="177"/>
      <c r="E132" s="177"/>
      <c r="F132" s="177"/>
    </row>
    <row r="133" spans="1:6" ht="13.5" customHeight="1">
      <c r="A133" s="177"/>
      <c r="B133" s="177"/>
      <c r="C133" s="177"/>
      <c r="D133" s="177"/>
      <c r="E133" s="177"/>
      <c r="F133" s="177"/>
    </row>
    <row r="134" spans="1:6" ht="13.5" customHeight="1">
      <c r="A134" s="177"/>
      <c r="B134" s="177"/>
      <c r="C134" s="177"/>
      <c r="D134" s="177"/>
      <c r="E134" s="177"/>
      <c r="F134" s="177"/>
    </row>
    <row r="135" spans="1:6" ht="13.5" customHeight="1">
      <c r="A135" s="177"/>
      <c r="B135" s="177"/>
      <c r="C135" s="177"/>
      <c r="D135" s="177"/>
      <c r="E135" s="177"/>
      <c r="F135" s="177"/>
    </row>
    <row r="136" spans="1:6" ht="13.5" customHeight="1">
      <c r="A136" s="177"/>
    </row>
    <row r="137" spans="1:6" ht="13.5" customHeight="1"/>
    <row r="138" spans="1:6" ht="13.5" customHeight="1"/>
    <row r="139" spans="1:6" ht="13.5" customHeight="1"/>
    <row r="140" spans="1:6" ht="13.5" customHeight="1"/>
    <row r="141" spans="1:6" ht="13.5" customHeight="1"/>
    <row r="142" spans="1:6" ht="13.5" customHeight="1"/>
    <row r="143" spans="1:6" ht="13.5" customHeight="1"/>
    <row r="144" spans="1:6" ht="13.5" customHeight="1"/>
    <row r="145" ht="13.5" customHeight="1"/>
    <row r="146" ht="13.5" customHeight="1"/>
    <row r="147" ht="13.5" customHeight="1"/>
  </sheetData>
  <mergeCells count="5">
    <mergeCell ref="A1:F1"/>
    <mergeCell ref="A10:F15"/>
    <mergeCell ref="A3:F3"/>
    <mergeCell ref="A5:F5"/>
    <mergeCell ref="A7:F7"/>
  </mergeCells>
  <phoneticPr fontId="3"/>
  <printOptions horizontalCentered="1"/>
  <pageMargins left="0.23622047244094491" right="0.23622047244094491" top="0.74803149606299213" bottom="0.74803149606299213" header="0.31496062992125984" footer="0.31496062992125984"/>
  <pageSetup paperSize="9" scale="90" firstPageNumber="4294963191" orientation="portrait" horizontalDpi="4294967293" verticalDpi="4294967293" r:id="rId1"/>
  <headerFooter scaleWithDoc="0">
    <oddFooter>&amp;C&amp;"ＭＳ Ｐ明朝,標準"&amp;14 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7"/>
  <sheetViews>
    <sheetView view="pageBreakPreview" zoomScale="85" zoomScaleNormal="85" zoomScaleSheetLayoutView="85" zoomScalePageLayoutView="85" workbookViewId="0">
      <selection activeCell="C8" sqref="C8"/>
    </sheetView>
  </sheetViews>
  <sheetFormatPr defaultColWidth="8.90625" defaultRowHeight="13"/>
  <cols>
    <col min="1" max="1" width="4.6328125" style="10" customWidth="1"/>
    <col min="2" max="2" width="18.453125" style="10" customWidth="1"/>
    <col min="3" max="3" width="24.08984375" style="10" customWidth="1"/>
    <col min="4" max="4" width="8" style="10" customWidth="1"/>
    <col min="5" max="5" width="12.90625" style="10" customWidth="1"/>
    <col min="6" max="6" width="19.453125" style="10" customWidth="1"/>
    <col min="7" max="7" width="20.453125" style="10" customWidth="1"/>
    <col min="8" max="16384" width="8.90625" style="10"/>
  </cols>
  <sheetData>
    <row r="1" spans="1:9" ht="23.5">
      <c r="A1" s="712" t="s">
        <v>410</v>
      </c>
      <c r="B1" s="712"/>
      <c r="C1" s="712"/>
      <c r="D1" s="712"/>
      <c r="E1" s="712"/>
      <c r="F1" s="712"/>
      <c r="G1" s="181"/>
      <c r="H1" s="180"/>
      <c r="I1" s="180"/>
    </row>
    <row r="2" spans="1:9" s="182" customFormat="1" ht="19">
      <c r="A2" s="12"/>
      <c r="B2" s="12"/>
      <c r="C2" s="12"/>
      <c r="D2" s="12"/>
      <c r="E2" s="12"/>
      <c r="F2" s="12"/>
      <c r="G2" s="184"/>
      <c r="H2" s="183"/>
      <c r="I2" s="183"/>
    </row>
    <row r="3" spans="1:9" ht="23.5">
      <c r="A3" s="713" t="s">
        <v>748</v>
      </c>
      <c r="B3" s="713"/>
      <c r="C3" s="713"/>
      <c r="D3" s="713"/>
      <c r="E3" s="713"/>
      <c r="F3" s="713"/>
      <c r="G3" s="181"/>
      <c r="H3" s="180"/>
      <c r="I3" s="180"/>
    </row>
    <row r="4" spans="1:9" ht="23.5">
      <c r="A4" s="545"/>
      <c r="B4" s="545"/>
      <c r="C4" s="545"/>
      <c r="D4" s="713" t="s">
        <v>749</v>
      </c>
      <c r="E4" s="713"/>
      <c r="F4" s="545" t="s">
        <v>750</v>
      </c>
      <c r="G4" s="181"/>
      <c r="H4" s="180"/>
      <c r="I4" s="180"/>
    </row>
    <row r="5" spans="1:9" ht="23.5">
      <c r="A5" s="713" t="s">
        <v>746</v>
      </c>
      <c r="B5" s="713"/>
      <c r="C5" s="713"/>
      <c r="D5" s="713"/>
      <c r="E5" s="713"/>
      <c r="F5" s="713"/>
      <c r="G5" s="181"/>
      <c r="H5" s="180"/>
      <c r="I5" s="180"/>
    </row>
    <row r="6" spans="1:9" ht="18.75" customHeight="1">
      <c r="A6" s="545"/>
      <c r="B6" s="545"/>
      <c r="C6" s="545"/>
      <c r="D6" s="545"/>
      <c r="E6" s="545"/>
      <c r="F6" s="545"/>
      <c r="G6" s="181"/>
      <c r="H6" s="180"/>
      <c r="I6" s="180"/>
    </row>
    <row r="7" spans="1:9" ht="251.15" customHeight="1">
      <c r="A7" s="714" t="s">
        <v>751</v>
      </c>
      <c r="B7" s="714"/>
      <c r="C7" s="714"/>
      <c r="D7" s="714"/>
      <c r="E7" s="714"/>
      <c r="F7" s="714"/>
      <c r="G7" s="181"/>
      <c r="H7" s="180"/>
      <c r="I7" s="180"/>
    </row>
    <row r="8" spans="1:9" ht="17.25" customHeight="1">
      <c r="A8" s="179"/>
      <c r="B8" s="179"/>
      <c r="C8" s="179"/>
      <c r="D8" s="179"/>
      <c r="E8" s="179"/>
      <c r="F8" s="179"/>
      <c r="G8" s="181"/>
      <c r="H8" s="180"/>
      <c r="I8" s="180"/>
    </row>
    <row r="9" spans="1:9" ht="17.25" customHeight="1">
      <c r="A9" s="179"/>
      <c r="B9" s="179"/>
      <c r="C9" s="179"/>
      <c r="D9" s="179"/>
      <c r="E9" s="179"/>
      <c r="F9" s="179"/>
      <c r="G9" s="3"/>
      <c r="H9" s="2"/>
    </row>
    <row r="10" spans="1:9" ht="17.25" customHeight="1">
      <c r="A10" s="545"/>
      <c r="B10" s="545"/>
      <c r="C10" s="545"/>
      <c r="D10" s="545"/>
      <c r="E10" s="545"/>
      <c r="F10" s="545"/>
      <c r="G10" s="3"/>
      <c r="H10" s="2"/>
    </row>
    <row r="11" spans="1:9" ht="17.25" customHeight="1">
      <c r="A11" s="545"/>
      <c r="B11" s="545"/>
      <c r="C11" s="545"/>
      <c r="D11" s="545"/>
      <c r="E11" s="545"/>
      <c r="F11" s="545"/>
      <c r="G11" s="3"/>
      <c r="H11" s="2"/>
    </row>
    <row r="12" spans="1:9" ht="17.25" customHeight="1">
      <c r="A12" s="545"/>
      <c r="B12" s="545"/>
      <c r="C12" s="545"/>
      <c r="D12" s="545"/>
      <c r="E12" s="545"/>
      <c r="F12" s="545"/>
      <c r="G12" s="3"/>
      <c r="H12" s="2"/>
    </row>
    <row r="13" spans="1:9" ht="17.25" customHeight="1">
      <c r="A13" s="545"/>
      <c r="B13" s="545"/>
      <c r="C13" s="545"/>
      <c r="D13" s="545"/>
      <c r="E13" s="545"/>
      <c r="F13" s="545"/>
      <c r="G13" s="3"/>
      <c r="H13" s="2"/>
    </row>
    <row r="14" spans="1:9" ht="17.25" customHeight="1">
      <c r="A14" s="545"/>
      <c r="B14" s="545"/>
      <c r="C14" s="545"/>
      <c r="D14" s="545"/>
      <c r="E14" s="545"/>
      <c r="F14" s="545"/>
      <c r="G14" s="3"/>
      <c r="H14" s="2"/>
    </row>
    <row r="15" spans="1:9" ht="17.25" customHeight="1">
      <c r="A15" s="545"/>
      <c r="B15" s="545"/>
      <c r="C15" s="545"/>
      <c r="D15" s="545"/>
      <c r="E15" s="545"/>
      <c r="F15" s="545"/>
      <c r="G15" s="3"/>
      <c r="H15" s="2"/>
    </row>
    <row r="16" spans="1:9" ht="17.25" customHeight="1">
      <c r="A16" s="179"/>
      <c r="B16" s="179"/>
      <c r="C16" s="179"/>
      <c r="D16" s="179"/>
      <c r="E16" s="179"/>
      <c r="F16" s="179"/>
      <c r="G16" s="3"/>
      <c r="H16" s="2"/>
    </row>
    <row r="17" spans="1:8" ht="17.25" customHeight="1">
      <c r="A17" s="179"/>
      <c r="B17" s="179"/>
      <c r="C17" s="179"/>
      <c r="D17" s="179"/>
      <c r="E17" s="179"/>
      <c r="F17" s="179"/>
      <c r="G17" s="3"/>
      <c r="H17" s="2"/>
    </row>
    <row r="18" spans="1:8" ht="17.25" customHeight="1">
      <c r="A18" s="179"/>
      <c r="B18" s="179"/>
      <c r="C18" s="179"/>
      <c r="D18" s="179"/>
      <c r="E18" s="179"/>
      <c r="F18" s="179"/>
      <c r="G18" s="3"/>
      <c r="H18" s="2"/>
    </row>
    <row r="19" spans="1:8" ht="17.25" customHeight="1">
      <c r="A19" s="179"/>
      <c r="B19" s="179"/>
      <c r="C19" s="179"/>
      <c r="D19" s="179"/>
      <c r="E19" s="179"/>
      <c r="F19" s="179"/>
      <c r="G19" s="3"/>
      <c r="H19" s="2"/>
    </row>
    <row r="20" spans="1:8" ht="17.25" customHeight="1">
      <c r="A20" s="179"/>
      <c r="B20" s="179"/>
      <c r="C20" s="179"/>
      <c r="D20" s="179"/>
      <c r="E20" s="179"/>
      <c r="F20" s="179"/>
      <c r="G20" s="3"/>
      <c r="H20" s="2"/>
    </row>
    <row r="21" spans="1:8" ht="17.25" customHeight="1">
      <c r="A21" s="179"/>
      <c r="B21" s="179"/>
      <c r="C21" s="179"/>
      <c r="D21" s="179"/>
      <c r="E21" s="179"/>
      <c r="F21" s="179"/>
      <c r="G21" s="3"/>
      <c r="H21" s="2"/>
    </row>
    <row r="22" spans="1:8" ht="17.25" customHeight="1">
      <c r="A22" s="179"/>
      <c r="B22" s="179"/>
      <c r="C22" s="179"/>
      <c r="D22" s="179"/>
      <c r="E22" s="179"/>
      <c r="F22" s="179"/>
      <c r="G22" s="3"/>
      <c r="H22" s="2"/>
    </row>
    <row r="23" spans="1:8" ht="17.25" customHeight="1">
      <c r="A23" s="179"/>
      <c r="B23" s="179"/>
      <c r="C23" s="179"/>
      <c r="D23" s="179"/>
      <c r="E23" s="179"/>
      <c r="F23" s="179"/>
      <c r="G23" s="3"/>
      <c r="H23" s="2"/>
    </row>
    <row r="24" spans="1:8" ht="15.75" customHeight="1">
      <c r="A24" s="179"/>
      <c r="B24" s="179"/>
      <c r="C24" s="179"/>
      <c r="D24" s="179"/>
      <c r="E24" s="179"/>
      <c r="F24" s="179"/>
      <c r="G24" s="3"/>
      <c r="H24" s="2"/>
    </row>
    <row r="25" spans="1:8" ht="15.75" customHeight="1">
      <c r="A25" s="179"/>
      <c r="B25" s="179"/>
      <c r="C25" s="179"/>
      <c r="D25" s="179"/>
      <c r="E25" s="179"/>
      <c r="F25" s="179"/>
      <c r="G25" s="3"/>
      <c r="H25" s="2"/>
    </row>
    <row r="26" spans="1:8" ht="15.75" customHeight="1">
      <c r="A26" s="179"/>
      <c r="B26" s="179"/>
      <c r="C26" s="179"/>
      <c r="D26" s="179"/>
      <c r="E26" s="179"/>
      <c r="F26" s="179"/>
      <c r="G26" s="3"/>
      <c r="H26" s="2"/>
    </row>
    <row r="27" spans="1:8" ht="15.75" customHeight="1">
      <c r="A27" s="179"/>
      <c r="B27" s="179"/>
      <c r="C27" s="179"/>
      <c r="D27" s="179"/>
      <c r="E27" s="179"/>
      <c r="F27" s="179"/>
      <c r="G27" s="3"/>
      <c r="H27" s="2"/>
    </row>
    <row r="28" spans="1:8" ht="15.75" customHeight="1">
      <c r="A28" s="179"/>
      <c r="B28" s="179"/>
      <c r="C28" s="179"/>
      <c r="D28" s="179"/>
      <c r="E28" s="179"/>
      <c r="F28" s="179"/>
      <c r="G28" s="3"/>
      <c r="H28" s="2"/>
    </row>
    <row r="29" spans="1:8" ht="15.75" customHeight="1">
      <c r="A29" s="179"/>
      <c r="B29" s="179"/>
      <c r="C29" s="179"/>
      <c r="D29" s="179"/>
      <c r="E29" s="179"/>
      <c r="F29" s="179"/>
      <c r="G29" s="3"/>
      <c r="H29" s="2"/>
    </row>
    <row r="30" spans="1:8" ht="15.75" customHeight="1">
      <c r="A30" s="179"/>
      <c r="B30" s="179"/>
      <c r="C30" s="179"/>
      <c r="D30" s="179"/>
      <c r="E30" s="179"/>
      <c r="F30" s="179"/>
      <c r="G30" s="3"/>
      <c r="H30" s="2"/>
    </row>
    <row r="31" spans="1:8" ht="15.75" customHeight="1">
      <c r="A31" s="179"/>
      <c r="B31" s="179"/>
      <c r="C31" s="179"/>
      <c r="D31" s="179"/>
      <c r="E31" s="179"/>
      <c r="F31" s="179"/>
      <c r="G31" s="3"/>
      <c r="H31" s="2"/>
    </row>
    <row r="32" spans="1:8" ht="15.75" customHeight="1">
      <c r="A32" s="179"/>
      <c r="B32" s="179"/>
      <c r="C32" s="179"/>
      <c r="D32" s="179"/>
      <c r="E32" s="179"/>
      <c r="F32" s="179"/>
      <c r="G32" s="3"/>
      <c r="H32" s="2"/>
    </row>
    <row r="33" spans="1:8" ht="18.75" customHeight="1">
      <c r="A33" s="179"/>
      <c r="B33" s="179"/>
      <c r="C33" s="179"/>
      <c r="D33" s="179"/>
      <c r="E33" s="179"/>
      <c r="F33" s="179"/>
      <c r="G33" s="3"/>
      <c r="H33" s="2"/>
    </row>
    <row r="34" spans="1:8" ht="17.25" customHeight="1">
      <c r="A34" s="179"/>
      <c r="B34" s="179"/>
      <c r="C34" s="179"/>
      <c r="D34" s="179"/>
      <c r="E34" s="179"/>
      <c r="F34" s="179"/>
      <c r="G34" s="3"/>
    </row>
    <row r="35" spans="1:8" ht="21.75" customHeight="1">
      <c r="A35" s="179"/>
      <c r="B35" s="179"/>
      <c r="C35" s="179"/>
      <c r="D35" s="179"/>
      <c r="E35" s="179"/>
      <c r="F35" s="179"/>
      <c r="G35" s="3"/>
    </row>
    <row r="36" spans="1:8" ht="27.75" customHeight="1">
      <c r="A36" s="179"/>
      <c r="B36" s="179"/>
      <c r="C36" s="179"/>
      <c r="D36" s="179"/>
      <c r="E36" s="179"/>
      <c r="F36" s="179"/>
      <c r="G36" s="3"/>
    </row>
    <row r="37" spans="1:8" ht="22.5" customHeight="1">
      <c r="A37" s="179"/>
      <c r="B37" s="179"/>
      <c r="C37" s="179"/>
      <c r="D37" s="179"/>
      <c r="E37" s="179"/>
      <c r="F37" s="179"/>
      <c r="G37" s="3"/>
    </row>
    <row r="38" spans="1:8" ht="22.5" customHeight="1">
      <c r="A38" s="179"/>
      <c r="B38" s="179"/>
      <c r="C38" s="179"/>
      <c r="D38" s="179"/>
      <c r="E38" s="179"/>
      <c r="F38" s="179"/>
      <c r="G38" s="3"/>
    </row>
    <row r="39" spans="1:8" ht="13.5" customHeight="1">
      <c r="A39" s="179"/>
      <c r="B39" s="179"/>
      <c r="C39" s="179"/>
      <c r="D39" s="179"/>
      <c r="E39" s="179"/>
      <c r="F39" s="179"/>
      <c r="G39" s="3"/>
    </row>
    <row r="40" spans="1:8" ht="13.5" customHeight="1">
      <c r="A40" s="179"/>
      <c r="B40" s="179"/>
      <c r="C40" s="179"/>
      <c r="D40" s="179"/>
      <c r="E40" s="179"/>
      <c r="F40" s="179"/>
      <c r="G40" s="3"/>
    </row>
    <row r="41" spans="1:8" ht="27.75" customHeight="1">
      <c r="A41" s="179"/>
      <c r="B41" s="179"/>
      <c r="C41" s="179"/>
      <c r="D41" s="179"/>
      <c r="E41" s="179"/>
      <c r="F41" s="179"/>
      <c r="G41" s="3"/>
    </row>
    <row r="42" spans="1:8" ht="22.5" customHeight="1">
      <c r="A42" s="179"/>
      <c r="B42" s="179"/>
      <c r="C42" s="179"/>
      <c r="D42" s="179"/>
      <c r="E42" s="179"/>
      <c r="F42" s="179"/>
      <c r="G42" s="3"/>
    </row>
    <row r="43" spans="1:8" ht="22.5" customHeight="1">
      <c r="A43" s="179"/>
      <c r="B43" s="179"/>
      <c r="C43" s="179"/>
      <c r="D43" s="179"/>
      <c r="E43" s="179"/>
      <c r="F43" s="179"/>
      <c r="G43" s="3"/>
    </row>
    <row r="44" spans="1:8" ht="22.5" customHeight="1">
      <c r="A44" s="179"/>
      <c r="B44" s="179"/>
      <c r="C44" s="179"/>
      <c r="D44" s="179"/>
      <c r="E44" s="179"/>
      <c r="F44" s="179"/>
      <c r="G44" s="3"/>
    </row>
    <row r="45" spans="1:8" ht="22.5" customHeight="1">
      <c r="A45" s="179"/>
      <c r="B45" s="179"/>
      <c r="C45" s="179"/>
      <c r="D45" s="179"/>
      <c r="E45" s="179"/>
      <c r="F45" s="179"/>
      <c r="G45" s="3"/>
    </row>
    <row r="46" spans="1:8" ht="13.5" customHeight="1">
      <c r="A46" s="179"/>
      <c r="B46" s="179"/>
      <c r="C46" s="179"/>
      <c r="D46" s="179"/>
      <c r="E46" s="179"/>
      <c r="F46" s="179"/>
      <c r="G46" s="3"/>
    </row>
    <row r="47" spans="1:8" ht="20.25" customHeight="1">
      <c r="A47" s="179"/>
      <c r="B47" s="179"/>
      <c r="C47" s="179"/>
      <c r="D47" s="179"/>
      <c r="E47" s="179"/>
      <c r="F47" s="179"/>
      <c r="G47" s="3"/>
    </row>
    <row r="48" spans="1:8" ht="27.75" customHeight="1">
      <c r="A48" s="179"/>
      <c r="B48" s="179"/>
      <c r="C48" s="179"/>
      <c r="D48" s="179"/>
      <c r="E48" s="179"/>
      <c r="F48" s="179"/>
      <c r="G48" s="3"/>
    </row>
    <row r="49" spans="1:7" ht="22.5" customHeight="1">
      <c r="A49" s="179"/>
      <c r="B49" s="179"/>
      <c r="C49" s="179"/>
      <c r="D49" s="179"/>
      <c r="E49" s="179"/>
      <c r="F49" s="179"/>
      <c r="G49" s="3"/>
    </row>
    <row r="50" spans="1:7" ht="22.5" customHeight="1">
      <c r="A50" s="179"/>
      <c r="B50" s="179"/>
      <c r="C50" s="179"/>
      <c r="D50" s="179"/>
      <c r="E50" s="179"/>
      <c r="F50" s="179"/>
      <c r="G50" s="3"/>
    </row>
    <row r="51" spans="1:7" ht="22.5" customHeight="1">
      <c r="A51" s="179"/>
      <c r="B51" s="179"/>
      <c r="C51" s="179"/>
      <c r="D51" s="179"/>
      <c r="E51" s="179"/>
      <c r="F51" s="179"/>
      <c r="G51" s="3"/>
    </row>
    <row r="52" spans="1:7" ht="13.5" customHeight="1">
      <c r="A52" s="179"/>
      <c r="B52" s="179"/>
      <c r="C52" s="179"/>
      <c r="D52" s="179"/>
      <c r="E52" s="179"/>
      <c r="F52" s="179"/>
      <c r="G52" s="3"/>
    </row>
    <row r="53" spans="1:7" ht="18.75" customHeight="1">
      <c r="A53" s="178"/>
      <c r="B53" s="178"/>
      <c r="C53" s="178"/>
      <c r="D53" s="178"/>
      <c r="E53" s="178"/>
      <c r="F53" s="178"/>
      <c r="G53" s="3"/>
    </row>
    <row r="54" spans="1:7" ht="14.25" customHeight="1">
      <c r="A54" s="177"/>
      <c r="B54" s="177"/>
      <c r="C54" s="177"/>
      <c r="D54" s="177"/>
      <c r="E54" s="177"/>
      <c r="F54" s="177"/>
    </row>
    <row r="55" spans="1:7" ht="14.25" customHeight="1">
      <c r="A55" s="177"/>
      <c r="B55" s="177"/>
      <c r="C55" s="177"/>
      <c r="D55" s="177"/>
      <c r="E55" s="177"/>
      <c r="F55" s="177"/>
    </row>
    <row r="56" spans="1:7" ht="13.5" customHeight="1">
      <c r="A56" s="177"/>
      <c r="B56" s="177"/>
      <c r="C56" s="177"/>
      <c r="D56" s="177"/>
      <c r="E56" s="177"/>
      <c r="F56" s="177"/>
    </row>
    <row r="57" spans="1:7" ht="13.5" customHeight="1">
      <c r="A57" s="177"/>
      <c r="B57" s="177"/>
      <c r="C57" s="177"/>
      <c r="D57" s="177"/>
      <c r="E57" s="177"/>
      <c r="F57" s="177"/>
    </row>
    <row r="58" spans="1:7" ht="13.5" customHeight="1">
      <c r="A58" s="177"/>
      <c r="B58" s="177"/>
      <c r="C58" s="177"/>
      <c r="D58" s="177"/>
      <c r="E58" s="177"/>
      <c r="F58" s="177"/>
    </row>
    <row r="59" spans="1:7" ht="13.5" customHeight="1">
      <c r="A59" s="177"/>
      <c r="B59" s="177"/>
      <c r="C59" s="177"/>
      <c r="D59" s="177"/>
      <c r="E59" s="177"/>
      <c r="F59" s="177"/>
    </row>
    <row r="60" spans="1:7" ht="13.5" customHeight="1">
      <c r="A60" s="177"/>
      <c r="B60" s="177"/>
      <c r="C60" s="177"/>
      <c r="D60" s="177"/>
      <c r="E60" s="177"/>
      <c r="F60" s="177"/>
    </row>
    <row r="61" spans="1:7" ht="18" customHeight="1">
      <c r="A61" s="177"/>
      <c r="B61" s="177"/>
      <c r="C61" s="177"/>
      <c r="D61" s="177"/>
      <c r="E61" s="177"/>
      <c r="F61" s="177"/>
    </row>
    <row r="62" spans="1:7" ht="13.5" customHeight="1">
      <c r="A62" s="177"/>
      <c r="B62" s="177"/>
      <c r="C62" s="177"/>
      <c r="D62" s="177"/>
      <c r="E62" s="177"/>
      <c r="F62" s="177"/>
    </row>
    <row r="63" spans="1:7" ht="13.5" customHeight="1">
      <c r="A63" s="177"/>
      <c r="B63" s="177"/>
      <c r="C63" s="177"/>
      <c r="D63" s="177"/>
      <c r="E63" s="177"/>
      <c r="F63" s="177"/>
    </row>
    <row r="64" spans="1:7" ht="13.5" customHeight="1">
      <c r="A64" s="177"/>
      <c r="B64" s="177"/>
      <c r="C64" s="177"/>
      <c r="D64" s="177"/>
      <c r="E64" s="177"/>
      <c r="F64" s="177"/>
    </row>
    <row r="65" spans="1:6" ht="13.5" customHeight="1">
      <c r="A65" s="177"/>
      <c r="B65" s="177"/>
      <c r="C65" s="177"/>
      <c r="D65" s="177"/>
      <c r="E65" s="177"/>
      <c r="F65" s="177"/>
    </row>
    <row r="66" spans="1:6" ht="13.5" customHeight="1">
      <c r="A66" s="177"/>
      <c r="B66" s="177"/>
      <c r="C66" s="177"/>
      <c r="D66" s="177"/>
      <c r="E66" s="177"/>
      <c r="F66" s="177"/>
    </row>
    <row r="67" spans="1:6" ht="13.5" customHeight="1">
      <c r="A67" s="177"/>
      <c r="B67" s="177"/>
      <c r="C67" s="177"/>
      <c r="D67" s="177"/>
      <c r="E67" s="177"/>
      <c r="F67" s="177"/>
    </row>
    <row r="68" spans="1:6" ht="13.5" customHeight="1">
      <c r="A68" s="177"/>
      <c r="B68" s="177"/>
      <c r="C68" s="177"/>
      <c r="D68" s="177"/>
      <c r="E68" s="177"/>
      <c r="F68" s="177"/>
    </row>
    <row r="69" spans="1:6" ht="13.5" customHeight="1">
      <c r="A69" s="177"/>
      <c r="B69" s="177"/>
      <c r="C69" s="177"/>
      <c r="D69" s="177"/>
      <c r="E69" s="177"/>
      <c r="F69" s="177"/>
    </row>
    <row r="70" spans="1:6" ht="13.5" customHeight="1">
      <c r="A70" s="177"/>
      <c r="B70" s="177"/>
      <c r="C70" s="177"/>
      <c r="D70" s="177"/>
      <c r="E70" s="177"/>
      <c r="F70" s="177"/>
    </row>
    <row r="71" spans="1:6" ht="13.5" customHeight="1">
      <c r="A71" s="177"/>
      <c r="B71" s="177"/>
      <c r="C71" s="177"/>
      <c r="D71" s="177"/>
      <c r="E71" s="177"/>
      <c r="F71" s="177"/>
    </row>
    <row r="72" spans="1:6" ht="13.5" customHeight="1">
      <c r="A72" s="177"/>
      <c r="B72" s="177"/>
      <c r="C72" s="177"/>
      <c r="D72" s="177"/>
      <c r="E72" s="177"/>
      <c r="F72" s="177"/>
    </row>
    <row r="73" spans="1:6" ht="13.5" customHeight="1">
      <c r="A73" s="177"/>
      <c r="B73" s="177"/>
      <c r="C73" s="177"/>
      <c r="D73" s="177"/>
      <c r="E73" s="177"/>
      <c r="F73" s="177"/>
    </row>
    <row r="74" spans="1:6" ht="13.5" customHeight="1">
      <c r="A74" s="177"/>
      <c r="B74" s="177"/>
      <c r="C74" s="177"/>
      <c r="D74" s="177"/>
      <c r="E74" s="177"/>
      <c r="F74" s="177"/>
    </row>
    <row r="75" spans="1:6" ht="13.5" customHeight="1">
      <c r="A75" s="177"/>
      <c r="B75" s="177"/>
      <c r="C75" s="177"/>
      <c r="D75" s="177"/>
      <c r="E75" s="177"/>
      <c r="F75" s="177"/>
    </row>
    <row r="76" spans="1:6" ht="13.5" customHeight="1">
      <c r="A76" s="177"/>
      <c r="B76" s="177"/>
      <c r="C76" s="177"/>
      <c r="D76" s="177"/>
      <c r="E76" s="177"/>
      <c r="F76" s="177"/>
    </row>
    <row r="77" spans="1:6" ht="13.5" customHeight="1">
      <c r="A77" s="177"/>
      <c r="B77" s="177"/>
      <c r="C77" s="177"/>
      <c r="D77" s="177"/>
      <c r="E77" s="177"/>
      <c r="F77" s="177"/>
    </row>
    <row r="78" spans="1:6" ht="13.5" customHeight="1">
      <c r="A78" s="177"/>
      <c r="B78" s="177"/>
      <c r="C78" s="177"/>
      <c r="D78" s="177"/>
      <c r="E78" s="177"/>
      <c r="F78" s="177"/>
    </row>
    <row r="79" spans="1:6" ht="13.5" customHeight="1">
      <c r="A79" s="177"/>
      <c r="B79" s="177"/>
      <c r="C79" s="177"/>
      <c r="D79" s="177"/>
      <c r="E79" s="177"/>
      <c r="F79" s="177"/>
    </row>
    <row r="80" spans="1:6" ht="13.5" customHeight="1">
      <c r="A80" s="177"/>
      <c r="B80" s="177"/>
      <c r="C80" s="177"/>
      <c r="D80" s="177"/>
      <c r="E80" s="177"/>
      <c r="F80" s="177"/>
    </row>
    <row r="81" spans="1:6" ht="13.5" customHeight="1">
      <c r="A81" s="177"/>
      <c r="B81" s="177"/>
      <c r="C81" s="177"/>
      <c r="D81" s="177"/>
      <c r="E81" s="177"/>
      <c r="F81" s="177"/>
    </row>
    <row r="82" spans="1:6" ht="13.5" customHeight="1">
      <c r="A82" s="177"/>
      <c r="B82" s="177"/>
      <c r="C82" s="177"/>
      <c r="D82" s="177"/>
      <c r="E82" s="177"/>
      <c r="F82" s="177"/>
    </row>
    <row r="83" spans="1:6" ht="13.5" customHeight="1">
      <c r="A83" s="177"/>
      <c r="B83" s="177"/>
      <c r="C83" s="177"/>
      <c r="D83" s="177"/>
      <c r="E83" s="177"/>
      <c r="F83" s="177"/>
    </row>
    <row r="84" spans="1:6" ht="13.5" customHeight="1">
      <c r="A84" s="177"/>
      <c r="B84" s="177"/>
      <c r="C84" s="177"/>
      <c r="D84" s="177"/>
      <c r="E84" s="177"/>
      <c r="F84" s="177"/>
    </row>
    <row r="85" spans="1:6" ht="13.5" customHeight="1">
      <c r="A85" s="177"/>
      <c r="B85" s="177"/>
      <c r="C85" s="177"/>
      <c r="D85" s="177"/>
      <c r="E85" s="177"/>
      <c r="F85" s="177"/>
    </row>
    <row r="86" spans="1:6" ht="13.5" customHeight="1">
      <c r="A86" s="177"/>
      <c r="B86" s="177"/>
      <c r="C86" s="177"/>
      <c r="D86" s="177"/>
      <c r="E86" s="177"/>
      <c r="F86" s="177"/>
    </row>
    <row r="87" spans="1:6" ht="13.5" customHeight="1">
      <c r="A87" s="177"/>
      <c r="B87" s="177"/>
      <c r="C87" s="177"/>
      <c r="D87" s="177"/>
      <c r="E87" s="177"/>
      <c r="F87" s="177"/>
    </row>
    <row r="88" spans="1:6" ht="13.5" customHeight="1">
      <c r="A88" s="177"/>
      <c r="B88" s="177"/>
      <c r="C88" s="177"/>
      <c r="D88" s="177"/>
      <c r="E88" s="177"/>
      <c r="F88" s="177"/>
    </row>
    <row r="89" spans="1:6" ht="13.5" customHeight="1">
      <c r="A89" s="177"/>
      <c r="B89" s="177"/>
      <c r="C89" s="177"/>
      <c r="D89" s="177"/>
      <c r="E89" s="177"/>
      <c r="F89" s="177"/>
    </row>
    <row r="90" spans="1:6" ht="13.5" customHeight="1">
      <c r="A90" s="177"/>
      <c r="B90" s="177"/>
      <c r="C90" s="177"/>
      <c r="D90" s="177"/>
      <c r="E90" s="177"/>
      <c r="F90" s="177"/>
    </row>
    <row r="91" spans="1:6" ht="13.5" customHeight="1">
      <c r="A91" s="177"/>
      <c r="B91" s="177"/>
      <c r="C91" s="177"/>
      <c r="D91" s="177"/>
      <c r="E91" s="177"/>
      <c r="F91" s="177"/>
    </row>
    <row r="92" spans="1:6" ht="13.5" customHeight="1">
      <c r="A92" s="177"/>
      <c r="B92" s="177"/>
      <c r="C92" s="177"/>
      <c r="D92" s="177"/>
      <c r="E92" s="177"/>
      <c r="F92" s="177"/>
    </row>
    <row r="93" spans="1:6" ht="13.5" customHeight="1">
      <c r="A93" s="177"/>
      <c r="B93" s="177"/>
      <c r="C93" s="177"/>
      <c r="D93" s="177"/>
      <c r="E93" s="177"/>
      <c r="F93" s="177"/>
    </row>
    <row r="94" spans="1:6" ht="13.5" customHeight="1">
      <c r="A94" s="177"/>
      <c r="B94" s="177"/>
      <c r="C94" s="177"/>
      <c r="D94" s="177"/>
      <c r="E94" s="177"/>
      <c r="F94" s="177"/>
    </row>
    <row r="95" spans="1:6" ht="13.5" customHeight="1">
      <c r="A95" s="177"/>
      <c r="B95" s="177"/>
      <c r="C95" s="177"/>
      <c r="D95" s="177"/>
      <c r="E95" s="177"/>
      <c r="F95" s="177"/>
    </row>
    <row r="96" spans="1:6" ht="13.5" customHeight="1">
      <c r="A96" s="177"/>
      <c r="B96" s="177"/>
      <c r="C96" s="177"/>
      <c r="D96" s="177"/>
      <c r="E96" s="177"/>
      <c r="F96" s="177"/>
    </row>
    <row r="97" spans="1:6" ht="13.5" customHeight="1">
      <c r="A97" s="177"/>
      <c r="B97" s="177"/>
      <c r="C97" s="177"/>
      <c r="D97" s="177"/>
      <c r="E97" s="177"/>
      <c r="F97" s="177"/>
    </row>
    <row r="98" spans="1:6" ht="13.5" customHeight="1">
      <c r="A98" s="177"/>
      <c r="B98" s="177"/>
      <c r="C98" s="177"/>
      <c r="D98" s="177"/>
      <c r="E98" s="177"/>
      <c r="F98" s="177"/>
    </row>
    <row r="99" spans="1:6" ht="13.5" customHeight="1">
      <c r="A99" s="177"/>
      <c r="B99" s="177"/>
      <c r="C99" s="177"/>
      <c r="D99" s="177"/>
      <c r="E99" s="177"/>
      <c r="F99" s="177"/>
    </row>
    <row r="100" spans="1:6" ht="13.5" customHeight="1">
      <c r="A100" s="177"/>
      <c r="B100" s="177"/>
      <c r="C100" s="177"/>
      <c r="D100" s="177"/>
      <c r="E100" s="177"/>
      <c r="F100" s="177"/>
    </row>
    <row r="101" spans="1:6" ht="13.5" customHeight="1">
      <c r="A101" s="177"/>
      <c r="B101" s="177"/>
      <c r="C101" s="177"/>
      <c r="D101" s="177"/>
      <c r="E101" s="177"/>
      <c r="F101" s="177"/>
    </row>
    <row r="102" spans="1:6" ht="13.5" customHeight="1">
      <c r="A102" s="177"/>
      <c r="B102" s="177"/>
      <c r="C102" s="177"/>
      <c r="D102" s="177"/>
      <c r="E102" s="177"/>
      <c r="F102" s="177"/>
    </row>
    <row r="103" spans="1:6" ht="13.5" customHeight="1">
      <c r="A103" s="177"/>
      <c r="B103" s="177"/>
      <c r="C103" s="177"/>
      <c r="D103" s="177"/>
      <c r="E103" s="177"/>
      <c r="F103" s="177"/>
    </row>
    <row r="104" spans="1:6" ht="13.5" customHeight="1">
      <c r="A104" s="177"/>
      <c r="B104" s="177"/>
      <c r="C104" s="177"/>
      <c r="D104" s="177"/>
      <c r="E104" s="177"/>
      <c r="F104" s="177"/>
    </row>
    <row r="105" spans="1:6" ht="13.5" customHeight="1">
      <c r="A105" s="177"/>
      <c r="B105" s="177"/>
      <c r="C105" s="177"/>
      <c r="D105" s="177"/>
      <c r="E105" s="177"/>
      <c r="F105" s="177"/>
    </row>
    <row r="106" spans="1:6" ht="13.5" customHeight="1">
      <c r="A106" s="177"/>
      <c r="B106" s="177"/>
      <c r="C106" s="177"/>
      <c r="D106" s="177"/>
      <c r="E106" s="177"/>
      <c r="F106" s="177"/>
    </row>
    <row r="107" spans="1:6" ht="13.5" customHeight="1">
      <c r="A107" s="177"/>
      <c r="B107" s="177"/>
      <c r="C107" s="177"/>
      <c r="D107" s="177"/>
      <c r="E107" s="177"/>
      <c r="F107" s="177"/>
    </row>
    <row r="108" spans="1:6" ht="13.5" customHeight="1">
      <c r="A108" s="177"/>
      <c r="B108" s="177"/>
      <c r="C108" s="177"/>
      <c r="D108" s="177"/>
      <c r="E108" s="177"/>
      <c r="F108" s="177"/>
    </row>
    <row r="109" spans="1:6" ht="13.5" customHeight="1">
      <c r="A109" s="177"/>
      <c r="B109" s="177"/>
      <c r="C109" s="177"/>
      <c r="D109" s="177"/>
      <c r="E109" s="177"/>
      <c r="F109" s="177"/>
    </row>
    <row r="110" spans="1:6" ht="13.5" customHeight="1">
      <c r="A110" s="177"/>
      <c r="B110" s="177"/>
      <c r="C110" s="177"/>
      <c r="D110" s="177"/>
      <c r="E110" s="177"/>
      <c r="F110" s="177"/>
    </row>
    <row r="111" spans="1:6" ht="13.5" customHeight="1">
      <c r="A111" s="177"/>
      <c r="B111" s="177"/>
      <c r="C111" s="177"/>
      <c r="D111" s="177"/>
      <c r="E111" s="177"/>
      <c r="F111" s="177"/>
    </row>
    <row r="112" spans="1:6" ht="13.5" customHeight="1">
      <c r="A112" s="177"/>
      <c r="B112" s="177"/>
      <c r="C112" s="177"/>
      <c r="D112" s="177"/>
      <c r="E112" s="177"/>
      <c r="F112" s="177"/>
    </row>
    <row r="113" spans="1:6" ht="13.5" customHeight="1">
      <c r="A113" s="177"/>
      <c r="B113" s="177"/>
      <c r="C113" s="177"/>
      <c r="D113" s="177"/>
      <c r="E113" s="177"/>
      <c r="F113" s="177"/>
    </row>
    <row r="114" spans="1:6" ht="13.5" customHeight="1">
      <c r="A114" s="177"/>
      <c r="B114" s="177"/>
      <c r="C114" s="177"/>
      <c r="D114" s="177"/>
      <c r="E114" s="177"/>
      <c r="F114" s="177"/>
    </row>
    <row r="115" spans="1:6" ht="13.5" customHeight="1">
      <c r="A115" s="177"/>
      <c r="B115" s="177"/>
      <c r="C115" s="177"/>
      <c r="D115" s="177"/>
      <c r="E115" s="177"/>
      <c r="F115" s="177"/>
    </row>
    <row r="116" spans="1:6" ht="13.5" customHeight="1">
      <c r="A116" s="177"/>
      <c r="B116" s="177"/>
      <c r="C116" s="177"/>
      <c r="D116" s="177"/>
      <c r="E116" s="177"/>
      <c r="F116" s="177"/>
    </row>
    <row r="117" spans="1:6" ht="13.5" customHeight="1">
      <c r="A117" s="177"/>
      <c r="B117" s="177"/>
      <c r="C117" s="177"/>
      <c r="D117" s="177"/>
      <c r="E117" s="177"/>
      <c r="F117" s="177"/>
    </row>
    <row r="118" spans="1:6" ht="13.5" customHeight="1">
      <c r="A118" s="177"/>
      <c r="B118" s="177"/>
      <c r="C118" s="177"/>
      <c r="D118" s="177"/>
      <c r="E118" s="177"/>
      <c r="F118" s="177"/>
    </row>
    <row r="119" spans="1:6" ht="13.5" customHeight="1">
      <c r="A119" s="177"/>
      <c r="B119" s="177"/>
      <c r="C119" s="177"/>
      <c r="D119" s="177"/>
      <c r="E119" s="177"/>
      <c r="F119" s="177"/>
    </row>
    <row r="120" spans="1:6" ht="13.5" customHeight="1">
      <c r="A120" s="177"/>
      <c r="B120" s="177"/>
      <c r="C120" s="177"/>
      <c r="D120" s="177"/>
      <c r="E120" s="177"/>
      <c r="F120" s="177"/>
    </row>
    <row r="121" spans="1:6" ht="13.5" customHeight="1">
      <c r="A121" s="177"/>
      <c r="B121" s="177"/>
      <c r="C121" s="177"/>
      <c r="D121" s="177"/>
      <c r="E121" s="177"/>
      <c r="F121" s="177"/>
    </row>
    <row r="122" spans="1:6" ht="13.5" customHeight="1">
      <c r="A122" s="177"/>
      <c r="B122" s="177"/>
      <c r="C122" s="177"/>
      <c r="D122" s="177"/>
      <c r="E122" s="177"/>
      <c r="F122" s="177"/>
    </row>
    <row r="123" spans="1:6" ht="13.5" customHeight="1">
      <c r="A123" s="177"/>
      <c r="B123" s="177"/>
      <c r="C123" s="177"/>
      <c r="D123" s="177"/>
      <c r="E123" s="177"/>
      <c r="F123" s="177"/>
    </row>
    <row r="124" spans="1:6" ht="13.5" customHeight="1">
      <c r="A124" s="177"/>
      <c r="B124" s="177"/>
      <c r="C124" s="177"/>
      <c r="D124" s="177"/>
      <c r="E124" s="177"/>
      <c r="F124" s="177"/>
    </row>
    <row r="125" spans="1:6" ht="13.5" customHeight="1">
      <c r="A125" s="177"/>
      <c r="B125" s="177"/>
      <c r="C125" s="177"/>
      <c r="D125" s="177"/>
      <c r="E125" s="177"/>
      <c r="F125" s="177"/>
    </row>
    <row r="126" spans="1:6" ht="13.5" customHeight="1">
      <c r="A126" s="177"/>
      <c r="B126" s="177"/>
      <c r="C126" s="177"/>
      <c r="D126" s="177"/>
      <c r="E126" s="177"/>
      <c r="F126" s="177"/>
    </row>
    <row r="127" spans="1:6" ht="13.5" customHeight="1">
      <c r="A127" s="177"/>
      <c r="B127" s="177"/>
      <c r="C127" s="177"/>
      <c r="D127" s="177"/>
      <c r="E127" s="177"/>
      <c r="F127" s="177"/>
    </row>
    <row r="128" spans="1:6" ht="13.5" customHeight="1">
      <c r="A128" s="177"/>
      <c r="B128" s="177"/>
      <c r="C128" s="177"/>
      <c r="D128" s="177"/>
      <c r="E128" s="177"/>
      <c r="F128" s="177"/>
    </row>
    <row r="129" spans="1:6" ht="13.5" customHeight="1">
      <c r="A129" s="177"/>
      <c r="B129" s="177"/>
      <c r="C129" s="177"/>
      <c r="D129" s="177"/>
      <c r="E129" s="177"/>
      <c r="F129" s="177"/>
    </row>
    <row r="130" spans="1:6" ht="13.5" customHeight="1">
      <c r="A130" s="177"/>
      <c r="B130" s="177"/>
      <c r="C130" s="177"/>
      <c r="D130" s="177"/>
      <c r="E130" s="177"/>
      <c r="F130" s="177"/>
    </row>
    <row r="131" spans="1:6" ht="13.5" customHeight="1">
      <c r="A131" s="177"/>
      <c r="B131" s="177"/>
      <c r="C131" s="177"/>
      <c r="D131" s="177"/>
      <c r="E131" s="177"/>
      <c r="F131" s="177"/>
    </row>
    <row r="132" spans="1:6" ht="13.5" customHeight="1">
      <c r="A132" s="177"/>
      <c r="B132" s="177"/>
      <c r="C132" s="177"/>
      <c r="D132" s="177"/>
      <c r="E132" s="177"/>
      <c r="F132" s="177"/>
    </row>
    <row r="133" spans="1:6" ht="13.5" customHeight="1">
      <c r="A133" s="177"/>
      <c r="B133" s="177"/>
      <c r="C133" s="177"/>
      <c r="D133" s="177"/>
      <c r="E133" s="177"/>
      <c r="F133" s="177"/>
    </row>
    <row r="134" spans="1:6" ht="13.5" customHeight="1">
      <c r="A134" s="177"/>
      <c r="B134" s="177"/>
      <c r="C134" s="177"/>
      <c r="D134" s="177"/>
      <c r="E134" s="177"/>
      <c r="F134" s="177"/>
    </row>
    <row r="135" spans="1:6" ht="13.5" customHeight="1">
      <c r="A135" s="177"/>
      <c r="B135" s="177"/>
      <c r="C135" s="177"/>
      <c r="D135" s="177"/>
      <c r="E135" s="177"/>
      <c r="F135" s="177"/>
    </row>
    <row r="136" spans="1:6" ht="13.5" customHeight="1">
      <c r="A136" s="177"/>
    </row>
    <row r="137" spans="1:6" ht="13.5" customHeight="1"/>
    <row r="138" spans="1:6" ht="13.5" customHeight="1"/>
    <row r="139" spans="1:6" ht="13.5" customHeight="1"/>
    <row r="140" spans="1:6" ht="13.5" customHeight="1"/>
    <row r="141" spans="1:6" ht="13.5" customHeight="1"/>
    <row r="142" spans="1:6" ht="13.5" customHeight="1"/>
    <row r="143" spans="1:6" ht="13.5" customHeight="1"/>
    <row r="144" spans="1:6" ht="13.5" customHeight="1"/>
    <row r="145" ht="13.5" customHeight="1"/>
    <row r="146" ht="13.5" customHeight="1"/>
    <row r="147" ht="13.5" customHeight="1"/>
  </sheetData>
  <mergeCells count="5">
    <mergeCell ref="A1:F1"/>
    <mergeCell ref="A3:F3"/>
    <mergeCell ref="A5:F5"/>
    <mergeCell ref="A7:F7"/>
    <mergeCell ref="D4:E4"/>
  </mergeCells>
  <phoneticPr fontId="3"/>
  <printOptions horizontalCentered="1"/>
  <pageMargins left="0.23622047244094491" right="0.23622047244094491" top="0.74803149606299213" bottom="0.74803149606299213" header="0.31496062992125984" footer="0.31496062992125984"/>
  <pageSetup paperSize="9" scale="89" firstPageNumber="4294963191" orientation="portrait" horizontalDpi="4294967293" verticalDpi="4294967293" r:id="rId1"/>
  <headerFooter scaleWithDoc="0">
    <oddFooter>&amp;C&amp;"ＭＳ Ｐ明朝,標準"&amp;14 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G22" sqref="G22"/>
    </sheetView>
  </sheetViews>
  <sheetFormatPr defaultColWidth="9" defaultRowHeight="12"/>
  <cols>
    <col min="1" max="16384" width="9" style="523"/>
  </cols>
  <sheetData>
    <row r="1" spans="1:10" ht="14">
      <c r="A1" s="392" t="s">
        <v>631</v>
      </c>
      <c r="B1" s="390"/>
      <c r="C1" s="391"/>
      <c r="D1" s="390"/>
      <c r="E1" s="390"/>
      <c r="F1" s="390"/>
      <c r="G1" s="390"/>
      <c r="H1" s="390"/>
      <c r="I1" s="390"/>
      <c r="J1" s="390"/>
    </row>
    <row r="2" spans="1:10" ht="14">
      <c r="A2" s="390" t="s">
        <v>630</v>
      </c>
      <c r="B2" s="390"/>
      <c r="C2" s="391"/>
      <c r="D2" s="390"/>
      <c r="E2" s="390"/>
      <c r="F2" s="390"/>
      <c r="G2" s="390"/>
      <c r="H2" s="390"/>
      <c r="I2" s="390"/>
      <c r="J2" s="390"/>
    </row>
    <row r="3" spans="1:10" ht="14">
      <c r="A3" s="715" t="s">
        <v>629</v>
      </c>
      <c r="B3" s="715"/>
      <c r="C3" s="715"/>
      <c r="D3" s="715"/>
      <c r="E3" s="715"/>
      <c r="F3" s="715"/>
      <c r="G3" s="715"/>
      <c r="H3" s="715"/>
      <c r="I3" s="715"/>
      <c r="J3" s="715"/>
    </row>
    <row r="5" spans="1:10" ht="14">
      <c r="A5" s="716" t="s">
        <v>628</v>
      </c>
      <c r="B5" s="716"/>
      <c r="C5" s="716"/>
      <c r="D5" s="716"/>
      <c r="E5" s="716"/>
      <c r="F5" s="716"/>
      <c r="G5" s="716"/>
      <c r="H5" s="716"/>
      <c r="I5" s="716"/>
      <c r="J5" s="716"/>
    </row>
    <row r="6" spans="1:10">
      <c r="B6" s="550" t="s">
        <v>627</v>
      </c>
      <c r="C6" s="550"/>
      <c r="D6" s="550"/>
      <c r="E6" s="550"/>
      <c r="F6" s="550"/>
      <c r="G6" s="550"/>
    </row>
    <row r="8" spans="1:10">
      <c r="A8" s="523" t="s">
        <v>626</v>
      </c>
    </row>
  </sheetData>
  <mergeCells count="2">
    <mergeCell ref="A3:J3"/>
    <mergeCell ref="A5:J5"/>
  </mergeCells>
  <phoneticPr fontId="3"/>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D28" sqref="D28"/>
    </sheetView>
  </sheetViews>
  <sheetFormatPr defaultColWidth="9" defaultRowHeight="13"/>
  <cols>
    <col min="1" max="16384" width="9" style="551"/>
  </cols>
  <sheetData>
    <row r="1" spans="1:7">
      <c r="A1" s="525" t="s">
        <v>631</v>
      </c>
    </row>
    <row r="2" spans="1:7">
      <c r="A2" s="551" t="s">
        <v>661</v>
      </c>
    </row>
    <row r="3" spans="1:7">
      <c r="A3" s="551" t="s">
        <v>660</v>
      </c>
    </row>
    <row r="4" spans="1:7">
      <c r="A4" s="551" t="s">
        <v>659</v>
      </c>
    </row>
    <row r="5" spans="1:7">
      <c r="A5" s="551" t="s">
        <v>658</v>
      </c>
    </row>
    <row r="6" spans="1:7">
      <c r="A6" s="551" t="s">
        <v>657</v>
      </c>
    </row>
    <row r="7" spans="1:7">
      <c r="A7" s="551" t="s">
        <v>656</v>
      </c>
    </row>
    <row r="9" spans="1:7">
      <c r="A9" s="551" t="s">
        <v>655</v>
      </c>
    </row>
    <row r="11" spans="1:7">
      <c r="A11" s="551" t="s">
        <v>654</v>
      </c>
    </row>
    <row r="12" spans="1:7">
      <c r="A12" s="551" t="s">
        <v>653</v>
      </c>
    </row>
    <row r="13" spans="1:7">
      <c r="A13" s="551" t="s">
        <v>652</v>
      </c>
    </row>
    <row r="14" spans="1:7">
      <c r="A14" s="551" t="s">
        <v>651</v>
      </c>
    </row>
    <row r="16" spans="1:7">
      <c r="A16" s="552" t="s">
        <v>650</v>
      </c>
      <c r="B16" s="552"/>
      <c r="C16" s="552"/>
      <c r="D16" s="552"/>
      <c r="E16" s="552"/>
      <c r="F16" s="552"/>
      <c r="G16" s="552"/>
    </row>
    <row r="18" spans="1:1">
      <c r="A18" s="551" t="s">
        <v>626</v>
      </c>
    </row>
  </sheetData>
  <phoneticPr fontId="3"/>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C32" sqref="C32"/>
    </sheetView>
  </sheetViews>
  <sheetFormatPr defaultColWidth="9" defaultRowHeight="12"/>
  <cols>
    <col min="1" max="9" width="9" style="388"/>
    <col min="10" max="10" width="24" style="388" customWidth="1"/>
    <col min="11" max="16384" width="9" style="388"/>
  </cols>
  <sheetData>
    <row r="1" spans="1:10" ht="14">
      <c r="A1" s="394" t="s">
        <v>631</v>
      </c>
      <c r="B1" s="393"/>
      <c r="C1" s="393"/>
      <c r="D1" s="393"/>
      <c r="E1" s="393"/>
      <c r="F1" s="393"/>
      <c r="G1" s="393"/>
      <c r="H1" s="393"/>
      <c r="I1" s="393"/>
      <c r="J1" s="393"/>
    </row>
    <row r="2" spans="1:10" ht="14">
      <c r="A2" s="393" t="s">
        <v>630</v>
      </c>
      <c r="B2" s="393"/>
      <c r="C2" s="393"/>
      <c r="D2" s="393"/>
      <c r="E2" s="393"/>
      <c r="F2" s="393"/>
      <c r="G2" s="393"/>
      <c r="H2" s="393"/>
      <c r="I2" s="393"/>
      <c r="J2" s="393"/>
    </row>
    <row r="3" spans="1:10" ht="14">
      <c r="A3" s="717" t="s">
        <v>649</v>
      </c>
      <c r="B3" s="717"/>
      <c r="C3" s="717"/>
      <c r="D3" s="717"/>
      <c r="E3" s="717"/>
      <c r="F3" s="717"/>
      <c r="G3" s="717"/>
      <c r="H3" s="717"/>
      <c r="I3" s="717"/>
      <c r="J3" s="717"/>
    </row>
    <row r="4" spans="1:10">
      <c r="A4" s="388" t="s">
        <v>648</v>
      </c>
    </row>
    <row r="5" spans="1:10">
      <c r="A5" s="388" t="s">
        <v>647</v>
      </c>
    </row>
    <row r="6" spans="1:10">
      <c r="A6" s="388" t="s">
        <v>646</v>
      </c>
    </row>
    <row r="7" spans="1:10">
      <c r="A7" s="388" t="s">
        <v>645</v>
      </c>
    </row>
    <row r="8" spans="1:10">
      <c r="A8" s="388" t="s">
        <v>644</v>
      </c>
    </row>
    <row r="9" spans="1:10">
      <c r="A9" s="388" t="s">
        <v>643</v>
      </c>
    </row>
    <row r="10" spans="1:10">
      <c r="A10" s="388" t="s">
        <v>642</v>
      </c>
    </row>
    <row r="11" spans="1:10">
      <c r="A11" s="388" t="s">
        <v>641</v>
      </c>
    </row>
    <row r="12" spans="1:10">
      <c r="A12" s="388" t="s">
        <v>640</v>
      </c>
      <c r="G12" s="388" t="s">
        <v>639</v>
      </c>
    </row>
    <row r="13" spans="1:10" ht="14">
      <c r="A13" s="717" t="s">
        <v>638</v>
      </c>
      <c r="B13" s="717"/>
      <c r="C13" s="717"/>
      <c r="D13" s="717"/>
      <c r="E13" s="717"/>
      <c r="F13" s="717"/>
      <c r="G13" s="717"/>
      <c r="H13" s="717"/>
      <c r="I13" s="717"/>
      <c r="J13" s="717"/>
    </row>
    <row r="14" spans="1:10">
      <c r="A14" s="388" t="s">
        <v>637</v>
      </c>
    </row>
    <row r="15" spans="1:10">
      <c r="A15" s="388" t="s">
        <v>636</v>
      </c>
    </row>
    <row r="16" spans="1:10">
      <c r="A16" s="388" t="s">
        <v>635</v>
      </c>
    </row>
    <row r="17" spans="1:10">
      <c r="A17" s="388" t="s">
        <v>634</v>
      </c>
    </row>
    <row r="18" spans="1:10">
      <c r="A18" s="388" t="s">
        <v>633</v>
      </c>
    </row>
    <row r="20" spans="1:10" ht="14">
      <c r="A20" s="718" t="s">
        <v>628</v>
      </c>
      <c r="B20" s="718"/>
      <c r="C20" s="718"/>
      <c r="D20" s="718"/>
      <c r="E20" s="718"/>
      <c r="F20" s="718"/>
      <c r="G20" s="718"/>
      <c r="H20" s="718"/>
      <c r="I20" s="718"/>
      <c r="J20" s="718"/>
    </row>
    <row r="21" spans="1:10">
      <c r="B21" s="389" t="s">
        <v>632</v>
      </c>
    </row>
    <row r="23" spans="1:10">
      <c r="A23" s="388" t="s">
        <v>626</v>
      </c>
    </row>
    <row r="37" spans="2:2">
      <c r="B37" s="523"/>
    </row>
  </sheetData>
  <mergeCells count="3">
    <mergeCell ref="A3:J3"/>
    <mergeCell ref="A13:J13"/>
    <mergeCell ref="A20:J20"/>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6"/>
  <sheetViews>
    <sheetView zoomScaleSheetLayoutView="100" workbookViewId="0">
      <selection activeCell="E27" sqref="E27"/>
    </sheetView>
  </sheetViews>
  <sheetFormatPr defaultColWidth="11.1796875" defaultRowHeight="13.5" customHeight="1"/>
  <cols>
    <col min="1" max="1" width="3.36328125" style="399" customWidth="1"/>
    <col min="2" max="2" width="29.453125" style="399" customWidth="1"/>
    <col min="3" max="7" width="12.08984375" style="399" customWidth="1"/>
    <col min="8" max="8" width="13.1796875" style="399" customWidth="1"/>
    <col min="9" max="9" width="2.36328125" style="399" customWidth="1"/>
    <col min="10" max="10" width="12.08984375" style="399" customWidth="1"/>
    <col min="11" max="254" width="8.6328125" style="399" customWidth="1"/>
    <col min="255" max="16384" width="11.1796875" style="418"/>
  </cols>
  <sheetData>
    <row r="1" spans="1:10" ht="15" customHeight="1">
      <c r="A1" s="503" t="s">
        <v>702</v>
      </c>
      <c r="B1" s="540"/>
      <c r="C1" s="540"/>
      <c r="D1" s="540"/>
      <c r="E1" s="540"/>
      <c r="F1" s="540"/>
      <c r="G1" s="540"/>
      <c r="H1" s="540"/>
      <c r="I1" s="540"/>
      <c r="J1" s="540"/>
    </row>
    <row r="2" spans="1:10" s="399" customFormat="1" ht="15" customHeight="1">
      <c r="A2" s="718" t="s">
        <v>711</v>
      </c>
      <c r="B2" s="718"/>
      <c r="C2" s="718"/>
      <c r="D2" s="718"/>
      <c r="E2" s="718"/>
      <c r="F2" s="718"/>
      <c r="G2" s="718"/>
      <c r="H2" s="718"/>
      <c r="I2" s="718"/>
      <c r="J2" s="540"/>
    </row>
    <row r="3" spans="1:10" ht="13.5" customHeight="1" thickBot="1">
      <c r="A3" s="540"/>
      <c r="B3" s="540"/>
      <c r="C3" s="540"/>
      <c r="D3" s="540"/>
      <c r="E3" s="540"/>
      <c r="F3" s="717" t="s">
        <v>700</v>
      </c>
      <c r="G3" s="717"/>
      <c r="H3" s="540" t="s">
        <v>689</v>
      </c>
      <c r="I3" s="540"/>
      <c r="J3" s="540"/>
    </row>
    <row r="4" spans="1:10" ht="13.5" customHeight="1" thickBot="1">
      <c r="A4" s="719" t="s">
        <v>688</v>
      </c>
      <c r="B4" s="720"/>
      <c r="C4" s="725" t="s">
        <v>687</v>
      </c>
      <c r="D4" s="726"/>
      <c r="E4" s="726"/>
      <c r="F4" s="726"/>
      <c r="G4" s="726"/>
      <c r="H4" s="727" t="s">
        <v>503</v>
      </c>
      <c r="I4" s="502"/>
      <c r="J4" s="727" t="s">
        <v>685</v>
      </c>
    </row>
    <row r="5" spans="1:10" ht="13.5" customHeight="1">
      <c r="A5" s="721"/>
      <c r="B5" s="722"/>
      <c r="C5" s="728" t="s">
        <v>683</v>
      </c>
      <c r="D5" s="727" t="s">
        <v>684</v>
      </c>
      <c r="E5" s="727" t="s">
        <v>682</v>
      </c>
      <c r="F5" s="727" t="s">
        <v>681</v>
      </c>
      <c r="G5" s="722" t="s">
        <v>680</v>
      </c>
      <c r="H5" s="728"/>
      <c r="I5" s="502"/>
      <c r="J5" s="728"/>
    </row>
    <row r="6" spans="1:10" ht="13.5" customHeight="1" thickBot="1">
      <c r="A6" s="723"/>
      <c r="B6" s="724"/>
      <c r="C6" s="729"/>
      <c r="D6" s="729"/>
      <c r="E6" s="729"/>
      <c r="F6" s="729"/>
      <c r="G6" s="724"/>
      <c r="H6" s="729"/>
      <c r="I6" s="502"/>
      <c r="J6" s="729"/>
    </row>
    <row r="7" spans="1:10" ht="13.5" customHeight="1">
      <c r="A7" s="730" t="s">
        <v>710</v>
      </c>
      <c r="B7" s="499" t="s">
        <v>678</v>
      </c>
      <c r="C7" s="487"/>
      <c r="D7" s="487"/>
      <c r="E7" s="487"/>
      <c r="F7" s="487"/>
      <c r="G7" s="501"/>
      <c r="H7" s="498"/>
      <c r="I7" s="540"/>
      <c r="J7" s="500">
        <v>84233</v>
      </c>
    </row>
    <row r="8" spans="1:10" ht="13.5" customHeight="1">
      <c r="A8" s="731"/>
      <c r="B8" s="411" t="s">
        <v>520</v>
      </c>
      <c r="C8" s="408">
        <v>1000000</v>
      </c>
      <c r="D8" s="408">
        <v>1300000</v>
      </c>
      <c r="E8" s="408">
        <v>1000000</v>
      </c>
      <c r="F8" s="408">
        <v>1300000</v>
      </c>
      <c r="G8" s="411">
        <v>1200000</v>
      </c>
      <c r="H8" s="408">
        <f t="shared" ref="H8:H22" si="0">SUM(C8:G8)</f>
        <v>5800000</v>
      </c>
      <c r="I8" s="540"/>
      <c r="J8" s="408">
        <v>1100000</v>
      </c>
    </row>
    <row r="9" spans="1:10" ht="13.5" customHeight="1">
      <c r="A9" s="731"/>
      <c r="B9" s="411" t="s">
        <v>677</v>
      </c>
      <c r="C9" s="408">
        <v>350000</v>
      </c>
      <c r="D9" s="408">
        <v>300000</v>
      </c>
      <c r="E9" s="408">
        <v>150000</v>
      </c>
      <c r="F9" s="408">
        <v>150000</v>
      </c>
      <c r="G9" s="411">
        <v>150000</v>
      </c>
      <c r="H9" s="408">
        <f t="shared" si="0"/>
        <v>1100000</v>
      </c>
      <c r="I9" s="540"/>
      <c r="J9" s="498"/>
    </row>
    <row r="10" spans="1:10" ht="13.5" customHeight="1" thickBot="1">
      <c r="A10" s="731"/>
      <c r="B10" s="542" t="s">
        <v>676</v>
      </c>
      <c r="C10" s="408">
        <v>10000</v>
      </c>
      <c r="D10" s="408">
        <v>20000</v>
      </c>
      <c r="E10" s="408">
        <v>10000</v>
      </c>
      <c r="F10" s="408">
        <v>20000</v>
      </c>
      <c r="G10" s="411">
        <v>10000</v>
      </c>
      <c r="H10" s="408">
        <f t="shared" si="0"/>
        <v>70000</v>
      </c>
      <c r="I10" s="540"/>
      <c r="J10" s="498"/>
    </row>
    <row r="11" spans="1:10" ht="13.5" customHeight="1" thickBot="1">
      <c r="A11" s="732"/>
      <c r="B11" s="541" t="s">
        <v>666</v>
      </c>
      <c r="C11" s="405">
        <f>SUM(C8:C10)</f>
        <v>1360000</v>
      </c>
      <c r="D11" s="405">
        <f>SUM(D8:D10)</f>
        <v>1620000</v>
      </c>
      <c r="E11" s="405">
        <f>SUM(E8:E10)</f>
        <v>1160000</v>
      </c>
      <c r="F11" s="405">
        <f>SUM(F8:F10)</f>
        <v>1470000</v>
      </c>
      <c r="G11" s="406">
        <f>SUM(G8:G10)</f>
        <v>1360000</v>
      </c>
      <c r="H11" s="405">
        <f t="shared" si="0"/>
        <v>6970000</v>
      </c>
      <c r="I11" s="540"/>
      <c r="J11" s="405">
        <f>SUM(J7:J10)</f>
        <v>1184233</v>
      </c>
    </row>
    <row r="12" spans="1:10" ht="13.5" customHeight="1">
      <c r="A12" s="730" t="s">
        <v>709</v>
      </c>
      <c r="B12" s="499" t="s">
        <v>674</v>
      </c>
      <c r="C12" s="408">
        <v>200000</v>
      </c>
      <c r="D12" s="408">
        <v>500000</v>
      </c>
      <c r="E12" s="408">
        <v>200000</v>
      </c>
      <c r="F12" s="408">
        <v>500000</v>
      </c>
      <c r="G12" s="411">
        <v>250000</v>
      </c>
      <c r="H12" s="408">
        <f t="shared" si="0"/>
        <v>1650000</v>
      </c>
      <c r="I12" s="540"/>
      <c r="J12" s="408">
        <v>250000</v>
      </c>
    </row>
    <row r="13" spans="1:10" ht="13.5" customHeight="1">
      <c r="A13" s="731"/>
      <c r="B13" s="411" t="s">
        <v>673</v>
      </c>
      <c r="C13" s="487"/>
      <c r="D13" s="408">
        <v>15000</v>
      </c>
      <c r="E13" s="487"/>
      <c r="F13" s="408">
        <v>15000</v>
      </c>
      <c r="G13" s="411">
        <v>15000</v>
      </c>
      <c r="H13" s="408">
        <f t="shared" si="0"/>
        <v>45000</v>
      </c>
      <c r="I13" s="540"/>
      <c r="J13" s="408">
        <v>150000</v>
      </c>
    </row>
    <row r="14" spans="1:10" ht="13.5" customHeight="1">
      <c r="A14" s="731"/>
      <c r="B14" s="411" t="s">
        <v>672</v>
      </c>
      <c r="C14" s="408">
        <f>440000+120000</f>
        <v>560000</v>
      </c>
      <c r="D14" s="408">
        <f>880000+240000</f>
        <v>1120000</v>
      </c>
      <c r="E14" s="408">
        <f>440000+120000</f>
        <v>560000</v>
      </c>
      <c r="F14" s="408">
        <f>880000+240000</f>
        <v>1120000</v>
      </c>
      <c r="G14" s="411">
        <f>440000+120000</f>
        <v>560000</v>
      </c>
      <c r="H14" s="408">
        <f t="shared" si="0"/>
        <v>3920000</v>
      </c>
      <c r="I14" s="540"/>
      <c r="J14" s="408">
        <f>220000+60000</f>
        <v>280000</v>
      </c>
    </row>
    <row r="15" spans="1:10" ht="13.5" customHeight="1">
      <c r="A15" s="731"/>
      <c r="B15" s="411" t="s">
        <v>671</v>
      </c>
      <c r="C15" s="408">
        <v>125000</v>
      </c>
      <c r="D15" s="408">
        <v>125000</v>
      </c>
      <c r="E15" s="408">
        <v>125000</v>
      </c>
      <c r="F15" s="408">
        <v>125000</v>
      </c>
      <c r="G15" s="411">
        <v>125000</v>
      </c>
      <c r="H15" s="408">
        <f t="shared" si="0"/>
        <v>625000</v>
      </c>
      <c r="I15" s="540"/>
      <c r="J15" s="408">
        <v>367500</v>
      </c>
    </row>
    <row r="16" spans="1:10" ht="13.5" customHeight="1">
      <c r="A16" s="731"/>
      <c r="B16" s="411" t="s">
        <v>670</v>
      </c>
      <c r="C16" s="408">
        <v>210000</v>
      </c>
      <c r="D16" s="408">
        <v>150000</v>
      </c>
      <c r="E16" s="408">
        <v>85000</v>
      </c>
      <c r="F16" s="408">
        <v>85000</v>
      </c>
      <c r="G16" s="411">
        <v>85000</v>
      </c>
      <c r="H16" s="408">
        <f t="shared" si="0"/>
        <v>615000</v>
      </c>
      <c r="I16" s="540"/>
      <c r="J16" s="498"/>
    </row>
    <row r="17" spans="1:254" ht="13.5" customHeight="1">
      <c r="A17" s="731"/>
      <c r="B17" s="411" t="s">
        <v>669</v>
      </c>
      <c r="C17" s="408">
        <v>15000</v>
      </c>
      <c r="D17" s="408">
        <v>20000</v>
      </c>
      <c r="E17" s="408">
        <v>15000</v>
      </c>
      <c r="F17" s="408">
        <v>20000</v>
      </c>
      <c r="G17" s="411">
        <v>20000</v>
      </c>
      <c r="H17" s="408">
        <f t="shared" si="0"/>
        <v>90000</v>
      </c>
      <c r="I17" s="540"/>
      <c r="J17" s="408">
        <v>12000</v>
      </c>
    </row>
    <row r="18" spans="1:254" ht="13.5" customHeight="1">
      <c r="A18" s="731"/>
      <c r="B18" s="411" t="s">
        <v>668</v>
      </c>
      <c r="C18" s="487"/>
      <c r="D18" s="408">
        <v>200000</v>
      </c>
      <c r="E18" s="408"/>
      <c r="F18" s="408">
        <v>200000</v>
      </c>
      <c r="G18" s="411">
        <v>50000</v>
      </c>
      <c r="H18" s="408">
        <f t="shared" si="0"/>
        <v>450000</v>
      </c>
      <c r="I18" s="540"/>
      <c r="J18" s="408">
        <v>30000</v>
      </c>
    </row>
    <row r="19" spans="1:254" ht="13.5" customHeight="1">
      <c r="A19" s="731"/>
      <c r="B19" s="411" t="s">
        <v>515</v>
      </c>
      <c r="C19" s="487"/>
      <c r="D19" s="487"/>
      <c r="E19" s="487"/>
      <c r="F19" s="487"/>
      <c r="G19" s="411">
        <v>6500</v>
      </c>
      <c r="H19" s="408">
        <f t="shared" si="0"/>
        <v>6500</v>
      </c>
      <c r="I19" s="540"/>
      <c r="J19" s="498"/>
    </row>
    <row r="20" spans="1:254" ht="13.5" customHeight="1" thickBot="1">
      <c r="A20" s="731"/>
      <c r="B20" s="542" t="s">
        <v>667</v>
      </c>
      <c r="C20" s="408">
        <v>15000</v>
      </c>
      <c r="D20" s="408">
        <v>15000</v>
      </c>
      <c r="E20" s="408">
        <v>15000</v>
      </c>
      <c r="F20" s="408">
        <v>15000</v>
      </c>
      <c r="G20" s="487"/>
      <c r="H20" s="408">
        <f t="shared" si="0"/>
        <v>60000</v>
      </c>
      <c r="I20" s="540"/>
      <c r="J20" s="408">
        <v>15000</v>
      </c>
    </row>
    <row r="21" spans="1:254" ht="13.5" customHeight="1" thickBot="1">
      <c r="A21" s="732"/>
      <c r="B21" s="541" t="s">
        <v>666</v>
      </c>
      <c r="C21" s="405">
        <f>SUM(C12:C20)</f>
        <v>1125000</v>
      </c>
      <c r="D21" s="405">
        <f>SUM(D12:D20)</f>
        <v>2145000</v>
      </c>
      <c r="E21" s="405">
        <f>SUM(E12:E20)</f>
        <v>1000000</v>
      </c>
      <c r="F21" s="405">
        <f>SUM(F12:F20)</f>
        <v>2080000</v>
      </c>
      <c r="G21" s="406">
        <f>SUM(G12:G20)</f>
        <v>1111500</v>
      </c>
      <c r="H21" s="405">
        <f t="shared" si="0"/>
        <v>7461500</v>
      </c>
      <c r="I21" s="540"/>
      <c r="J21" s="405">
        <f>SUM(J12:J20)</f>
        <v>1104500</v>
      </c>
    </row>
    <row r="22" spans="1:254" ht="13.5" customHeight="1" thickBot="1">
      <c r="A22" s="735" t="s">
        <v>665</v>
      </c>
      <c r="B22" s="736"/>
      <c r="C22" s="403">
        <f>SUM(C11,-C21)</f>
        <v>235000</v>
      </c>
      <c r="D22" s="403">
        <f>SUM(D11,-D21)</f>
        <v>-525000</v>
      </c>
      <c r="E22" s="403">
        <f>SUM(E11,-E21)</f>
        <v>160000</v>
      </c>
      <c r="F22" s="403">
        <f>SUM(F11,-F21)</f>
        <v>-610000</v>
      </c>
      <c r="G22" s="542">
        <f>SUM(G11,-G21)</f>
        <v>248500</v>
      </c>
      <c r="H22" s="403">
        <f t="shared" si="0"/>
        <v>-491500</v>
      </c>
      <c r="I22" s="540"/>
      <c r="J22" s="403">
        <f>J11-J21</f>
        <v>79733</v>
      </c>
    </row>
    <row r="23" spans="1:254" ht="13.5" customHeight="1">
      <c r="A23" s="540"/>
      <c r="B23" s="540"/>
      <c r="C23" s="540"/>
      <c r="D23" s="540"/>
      <c r="E23" s="540"/>
      <c r="F23" s="734" t="s">
        <v>664</v>
      </c>
      <c r="G23" s="734"/>
      <c r="H23" s="540">
        <f>H9-H16</f>
        <v>485000</v>
      </c>
      <c r="I23" s="540"/>
      <c r="J23" s="540"/>
    </row>
    <row r="24" spans="1:254" ht="13.5" customHeight="1">
      <c r="A24" s="540"/>
      <c r="B24" s="540"/>
      <c r="C24" s="540"/>
      <c r="D24" s="540"/>
      <c r="E24" s="540"/>
      <c r="F24" s="733" t="s">
        <v>663</v>
      </c>
      <c r="G24" s="733"/>
      <c r="H24" s="540">
        <f>H22-H23</f>
        <v>-976500</v>
      </c>
      <c r="I24" s="540"/>
      <c r="J24" s="540"/>
    </row>
    <row r="25" spans="1:254" ht="13.5" customHeight="1">
      <c r="IK25" s="418"/>
      <c r="IL25" s="418"/>
      <c r="IM25" s="418"/>
      <c r="IN25" s="418"/>
      <c r="IO25" s="418"/>
      <c r="IP25" s="418"/>
      <c r="IQ25" s="418"/>
      <c r="IR25" s="418"/>
      <c r="IS25" s="418"/>
      <c r="IT25" s="418"/>
    </row>
    <row r="26" spans="1:254" ht="13.5" customHeight="1">
      <c r="IK26" s="418"/>
      <c r="IL26" s="418"/>
      <c r="IM26" s="418"/>
      <c r="IN26" s="418"/>
      <c r="IO26" s="418"/>
      <c r="IP26" s="418"/>
      <c r="IQ26" s="418"/>
      <c r="IR26" s="418"/>
      <c r="IS26" s="418"/>
      <c r="IT26" s="418"/>
    </row>
    <row r="27" spans="1:254" ht="13.5" customHeight="1">
      <c r="IK27" s="418"/>
      <c r="IL27" s="418"/>
      <c r="IM27" s="418"/>
      <c r="IN27" s="418"/>
      <c r="IO27" s="418"/>
      <c r="IP27" s="418"/>
      <c r="IQ27" s="418"/>
      <c r="IR27" s="418"/>
      <c r="IS27" s="418"/>
      <c r="IT27" s="418"/>
    </row>
    <row r="28" spans="1:254" ht="13.5" customHeight="1">
      <c r="IK28" s="418"/>
      <c r="IL28" s="418"/>
      <c r="IM28" s="418"/>
      <c r="IN28" s="418"/>
      <c r="IO28" s="418"/>
      <c r="IP28" s="418"/>
      <c r="IQ28" s="418"/>
      <c r="IR28" s="418"/>
      <c r="IS28" s="418"/>
      <c r="IT28" s="418"/>
    </row>
    <row r="29" spans="1:254" ht="33" customHeight="1">
      <c r="IK29" s="418"/>
      <c r="IL29" s="418"/>
      <c r="IM29" s="418"/>
      <c r="IN29" s="418"/>
      <c r="IO29" s="418"/>
      <c r="IP29" s="418"/>
      <c r="IQ29" s="418"/>
      <c r="IR29" s="418"/>
      <c r="IS29" s="418"/>
      <c r="IT29" s="418"/>
    </row>
    <row r="30" spans="1:254" ht="48.65" customHeight="1">
      <c r="IK30" s="418"/>
      <c r="IL30" s="418"/>
      <c r="IM30" s="418"/>
      <c r="IN30" s="418"/>
      <c r="IO30" s="418"/>
      <c r="IP30" s="418"/>
      <c r="IQ30" s="418"/>
      <c r="IR30" s="418"/>
      <c r="IS30" s="418"/>
      <c r="IT30" s="418"/>
    </row>
    <row r="31" spans="1:254" ht="31.25" customHeight="1">
      <c r="IK31" s="418"/>
      <c r="IL31" s="418"/>
      <c r="IM31" s="418"/>
      <c r="IN31" s="418"/>
      <c r="IO31" s="418"/>
      <c r="IP31" s="418"/>
      <c r="IQ31" s="418"/>
      <c r="IR31" s="418"/>
      <c r="IS31" s="418"/>
      <c r="IT31" s="418"/>
    </row>
    <row r="32" spans="1:254" ht="13.5" customHeight="1">
      <c r="A32" s="396"/>
      <c r="IK32" s="418"/>
      <c r="IL32" s="418"/>
      <c r="IM32" s="418"/>
      <c r="IN32" s="418"/>
      <c r="IO32" s="418"/>
      <c r="IP32" s="418"/>
      <c r="IQ32" s="418"/>
      <c r="IR32" s="418"/>
      <c r="IS32" s="418"/>
      <c r="IT32" s="418"/>
    </row>
    <row r="33" spans="1:254" s="523" customFormat="1" ht="27.65" customHeight="1">
      <c r="A33" s="497"/>
    </row>
    <row r="34" spans="1:254" s="523" customFormat="1" ht="31.25" customHeight="1">
      <c r="A34" s="418"/>
    </row>
    <row r="35" spans="1:254" ht="13.5" customHeight="1">
      <c r="IK35" s="418"/>
      <c r="IL35" s="418"/>
      <c r="IM35" s="418"/>
      <c r="IN35" s="418"/>
      <c r="IO35" s="418"/>
      <c r="IP35" s="418"/>
      <c r="IQ35" s="418"/>
      <c r="IR35" s="418"/>
      <c r="IS35" s="418"/>
      <c r="IT35" s="418"/>
    </row>
    <row r="36" spans="1:254" ht="13.5" customHeight="1">
      <c r="IK36" s="418"/>
      <c r="IL36" s="418"/>
      <c r="IM36" s="418"/>
      <c r="IN36" s="418"/>
      <c r="IO36" s="418"/>
      <c r="IP36" s="418"/>
      <c r="IQ36" s="418"/>
      <c r="IR36" s="418"/>
      <c r="IS36" s="418"/>
      <c r="IT36" s="418"/>
    </row>
  </sheetData>
  <sheetProtection selectLockedCells="1" selectUnlockedCells="1"/>
  <mergeCells count="16">
    <mergeCell ref="A7:A11"/>
    <mergeCell ref="F24:G24"/>
    <mergeCell ref="A12:A21"/>
    <mergeCell ref="J4:J6"/>
    <mergeCell ref="C5:C6"/>
    <mergeCell ref="F23:G23"/>
    <mergeCell ref="D5:D6"/>
    <mergeCell ref="E5:E6"/>
    <mergeCell ref="F5:F6"/>
    <mergeCell ref="G5:G6"/>
    <mergeCell ref="A22:B22"/>
    <mergeCell ref="A2:I2"/>
    <mergeCell ref="F3:G3"/>
    <mergeCell ref="A4:B6"/>
    <mergeCell ref="C4:G4"/>
    <mergeCell ref="H4:H6"/>
  </mergeCells>
  <phoneticPr fontId="3"/>
  <printOptions horizontalCentered="1"/>
  <pageMargins left="0.2361111111111111" right="0.2361111111111111" top="0.74791666666666667" bottom="0.74861111111111112" header="0.51180555555555551" footer="0.31527777777777777"/>
  <pageSetup paperSize="9" scale="74" firstPageNumber="0" orientation="portrait" horizontalDpi="300" verticalDpi="300" r:id="rId1"/>
  <headerFooter alignWithMargins="0">
    <oddFooter>&amp;C&amp;"ＭＳ Ｐ明朝,標準"&amp;14&amp;P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view="pageBreakPreview" zoomScale="85" zoomScaleNormal="85" zoomScaleSheetLayoutView="85" zoomScalePageLayoutView="85" workbookViewId="0">
      <selection sqref="A1:E21"/>
    </sheetView>
  </sheetViews>
  <sheetFormatPr defaultColWidth="9" defaultRowHeight="13"/>
  <cols>
    <col min="1" max="1" width="5.6328125" style="1" customWidth="1"/>
    <col min="2" max="2" width="15.6328125" style="1" customWidth="1"/>
    <col min="3" max="3" width="29.08984375" style="1" customWidth="1"/>
    <col min="4" max="4" width="20.08984375" style="1" customWidth="1"/>
    <col min="5" max="5" width="16.6328125" style="1" customWidth="1"/>
    <col min="6" max="16384" width="9" style="1"/>
  </cols>
  <sheetData>
    <row r="1" spans="1:5" ht="23.5">
      <c r="A1" s="621" t="s">
        <v>760</v>
      </c>
      <c r="B1" s="621"/>
      <c r="C1" s="621"/>
      <c r="D1" s="621"/>
      <c r="E1" s="621"/>
    </row>
    <row r="2" spans="1:5" ht="19">
      <c r="A2" s="8"/>
      <c r="B2" s="8"/>
      <c r="C2" s="8"/>
      <c r="D2" s="8"/>
      <c r="E2" s="8"/>
    </row>
    <row r="3" spans="1:5" ht="19">
      <c r="A3" s="8" t="s">
        <v>6</v>
      </c>
      <c r="B3" s="8"/>
      <c r="C3" s="8"/>
      <c r="D3" s="8"/>
      <c r="E3" s="9"/>
    </row>
    <row r="4" spans="1:5" ht="19">
      <c r="A4" s="8"/>
      <c r="B4" s="8"/>
      <c r="C4" s="8"/>
      <c r="D4" s="8"/>
      <c r="E4" s="8"/>
    </row>
    <row r="5" spans="1:5" ht="19">
      <c r="A5" s="8"/>
      <c r="B5" s="8"/>
      <c r="C5" s="8"/>
      <c r="D5" s="8"/>
      <c r="E5" s="8"/>
    </row>
    <row r="6" spans="1:5" ht="14">
      <c r="A6" s="27" t="s">
        <v>118</v>
      </c>
      <c r="B6" s="27"/>
      <c r="C6" s="27"/>
      <c r="D6" s="27"/>
      <c r="E6" s="27"/>
    </row>
    <row r="7" spans="1:5" ht="14">
      <c r="A7" s="27"/>
      <c r="B7" s="27" t="s">
        <v>582</v>
      </c>
      <c r="C7" s="27"/>
      <c r="D7" s="27"/>
      <c r="E7" s="27"/>
    </row>
    <row r="8" spans="1:5" ht="14">
      <c r="A8" s="27"/>
      <c r="B8" s="27" t="s">
        <v>583</v>
      </c>
      <c r="C8" s="27"/>
      <c r="D8" s="27"/>
      <c r="E8" s="27"/>
    </row>
    <row r="9" spans="1:5" ht="14">
      <c r="A9" s="27"/>
      <c r="B9" s="27" t="s">
        <v>584</v>
      </c>
      <c r="C9" s="27"/>
      <c r="D9" s="27"/>
      <c r="E9" s="27"/>
    </row>
    <row r="10" spans="1:5" ht="14">
      <c r="A10" s="27"/>
      <c r="B10" s="27" t="s">
        <v>117</v>
      </c>
      <c r="C10" s="27"/>
      <c r="D10" s="27"/>
      <c r="E10" s="27"/>
    </row>
    <row r="11" spans="1:5" ht="14">
      <c r="A11" s="27"/>
      <c r="B11" s="27" t="s">
        <v>116</v>
      </c>
      <c r="C11" s="27"/>
      <c r="D11" s="27"/>
      <c r="E11" s="27"/>
    </row>
    <row r="12" spans="1:5" ht="14">
      <c r="A12" s="27"/>
      <c r="B12" s="27"/>
      <c r="C12" s="27"/>
      <c r="D12" s="27"/>
      <c r="E12" s="27"/>
    </row>
    <row r="13" spans="1:5" ht="14">
      <c r="A13" s="27" t="s">
        <v>115</v>
      </c>
      <c r="B13" s="27"/>
      <c r="C13" s="27"/>
      <c r="D13" s="27"/>
      <c r="E13" s="27"/>
    </row>
    <row r="14" spans="1:5" ht="14">
      <c r="A14" s="27"/>
      <c r="B14" s="27"/>
      <c r="C14" s="27"/>
      <c r="D14" s="27"/>
      <c r="E14" s="27"/>
    </row>
    <row r="15" spans="1:5" ht="14">
      <c r="A15" s="27" t="s">
        <v>114</v>
      </c>
      <c r="B15" s="27"/>
      <c r="C15" s="27"/>
      <c r="D15" s="27"/>
      <c r="E15" s="27"/>
    </row>
    <row r="16" spans="1:5" ht="18.649999999999999" customHeight="1">
      <c r="A16" s="27"/>
      <c r="B16" s="27" t="s">
        <v>585</v>
      </c>
      <c r="C16" s="27"/>
      <c r="D16" s="27"/>
      <c r="E16" s="27"/>
    </row>
    <row r="17" spans="1:5" ht="14">
      <c r="A17" s="27"/>
      <c r="B17" s="27" t="s">
        <v>586</v>
      </c>
      <c r="C17" s="27"/>
      <c r="D17" s="27"/>
      <c r="E17" s="27"/>
    </row>
    <row r="18" spans="1:5" ht="14">
      <c r="A18" s="27"/>
      <c r="B18" s="27" t="s">
        <v>587</v>
      </c>
      <c r="C18" s="27"/>
      <c r="D18" s="27"/>
      <c r="E18" s="27"/>
    </row>
    <row r="19" spans="1:5" ht="14">
      <c r="A19" s="27"/>
      <c r="B19" s="27" t="s">
        <v>588</v>
      </c>
      <c r="C19" s="27"/>
      <c r="D19" s="27"/>
      <c r="E19" s="27"/>
    </row>
    <row r="20" spans="1:5" ht="14">
      <c r="A20" s="27"/>
      <c r="B20" s="27" t="s">
        <v>589</v>
      </c>
      <c r="C20" s="27"/>
      <c r="D20" s="27"/>
      <c r="E20" s="27"/>
    </row>
    <row r="21" spans="1:5" ht="14">
      <c r="A21" s="27"/>
      <c r="B21" s="27" t="s">
        <v>590</v>
      </c>
      <c r="C21" s="27"/>
      <c r="D21" s="27"/>
      <c r="E21" s="27"/>
    </row>
    <row r="22" spans="1:5" ht="14">
      <c r="A22" s="27"/>
      <c r="B22" s="27" t="s">
        <v>591</v>
      </c>
      <c r="C22" s="27"/>
      <c r="D22" s="27"/>
      <c r="E22" s="27"/>
    </row>
    <row r="23" spans="1:5" ht="14">
      <c r="A23" s="27"/>
      <c r="B23" s="27" t="s">
        <v>113</v>
      </c>
      <c r="C23" s="27"/>
      <c r="D23" s="27"/>
      <c r="E23" s="27"/>
    </row>
    <row r="24" spans="1:5" ht="14">
      <c r="A24" s="27"/>
      <c r="B24" s="27"/>
      <c r="C24" s="27"/>
      <c r="D24" s="27"/>
      <c r="E24" s="27"/>
    </row>
    <row r="25" spans="1:5" ht="14">
      <c r="A25" s="575" t="s">
        <v>581</v>
      </c>
      <c r="B25" s="575"/>
      <c r="C25" s="575"/>
      <c r="D25" s="575"/>
      <c r="E25" s="27"/>
    </row>
    <row r="26" spans="1:5" ht="14">
      <c r="A26" s="27"/>
      <c r="B26" s="27"/>
      <c r="C26" s="27"/>
      <c r="D26" s="27"/>
      <c r="E26" s="27"/>
    </row>
    <row r="27" spans="1:5" s="10" customFormat="1" ht="14">
      <c r="A27" s="586" t="s">
        <v>112</v>
      </c>
      <c r="B27" s="575"/>
      <c r="C27" s="575"/>
      <c r="D27" s="575"/>
      <c r="E27" s="575"/>
    </row>
    <row r="28" spans="1:5" s="10" customFormat="1" ht="14">
      <c r="A28" s="586" t="s">
        <v>111</v>
      </c>
      <c r="B28" s="575"/>
      <c r="C28" s="575"/>
      <c r="D28" s="575"/>
      <c r="E28" s="575"/>
    </row>
    <row r="29" spans="1:5" s="10" customFormat="1" ht="14">
      <c r="A29" s="586" t="s">
        <v>110</v>
      </c>
      <c r="B29" s="575"/>
      <c r="C29" s="575"/>
      <c r="D29" s="623"/>
      <c r="E29" s="623"/>
    </row>
    <row r="30" spans="1:5" s="10" customFormat="1" ht="14">
      <c r="A30" s="586" t="s">
        <v>109</v>
      </c>
      <c r="B30" s="575"/>
      <c r="C30" s="575"/>
      <c r="D30" s="623"/>
      <c r="E30" s="623"/>
    </row>
    <row r="31" spans="1:5" ht="14">
      <c r="A31" s="233" t="s">
        <v>108</v>
      </c>
      <c r="B31" s="27"/>
      <c r="C31" s="27"/>
      <c r="D31" s="27"/>
      <c r="E31" s="27"/>
    </row>
    <row r="32" spans="1:5">
      <c r="A32" s="5"/>
      <c r="B32" s="5"/>
    </row>
    <row r="33" spans="1:5">
      <c r="A33" s="5"/>
      <c r="B33" s="5"/>
    </row>
    <row r="35" spans="1:5" ht="16.5">
      <c r="A35" s="2"/>
      <c r="B35" s="2"/>
      <c r="C35" s="2"/>
      <c r="D35" s="2"/>
      <c r="E35" s="2"/>
    </row>
    <row r="36" spans="1:5" ht="16.5">
      <c r="A36" s="2"/>
      <c r="B36" s="2"/>
      <c r="C36" s="2"/>
      <c r="D36" s="2"/>
      <c r="E36" s="2"/>
    </row>
    <row r="37" spans="1:5" ht="16.5">
      <c r="A37" s="2"/>
      <c r="B37" s="2"/>
      <c r="C37" s="2"/>
      <c r="D37" s="2"/>
      <c r="E37" s="2"/>
    </row>
    <row r="38" spans="1:5" ht="16.5">
      <c r="A38" s="2"/>
      <c r="B38" s="2"/>
      <c r="C38" s="2"/>
      <c r="D38" s="2"/>
      <c r="E38" s="2"/>
    </row>
    <row r="39" spans="1:5" ht="16.5">
      <c r="A39" s="2"/>
      <c r="B39" s="2"/>
      <c r="C39" s="2"/>
      <c r="D39" s="2"/>
      <c r="E39" s="2"/>
    </row>
    <row r="40" spans="1:5" ht="16.5">
      <c r="A40" s="2"/>
      <c r="B40" s="2"/>
      <c r="C40" s="2"/>
      <c r="D40" s="2"/>
      <c r="E40" s="2"/>
    </row>
    <row r="41" spans="1:5" ht="16.5">
      <c r="A41" s="2"/>
      <c r="B41" s="2"/>
      <c r="C41" s="2"/>
      <c r="D41" s="2"/>
      <c r="E41" s="2"/>
    </row>
    <row r="42" spans="1:5" ht="16.5">
      <c r="A42" s="2"/>
      <c r="B42" s="2"/>
      <c r="C42" s="2"/>
      <c r="D42" s="2"/>
      <c r="E42" s="2"/>
    </row>
    <row r="43" spans="1:5" ht="16.5">
      <c r="A43" s="2"/>
      <c r="B43" s="2"/>
      <c r="C43" s="2"/>
      <c r="D43" s="2"/>
      <c r="E43" s="2"/>
    </row>
    <row r="44" spans="1:5" ht="16.5">
      <c r="A44" s="2"/>
      <c r="B44" s="2"/>
      <c r="C44" s="2"/>
      <c r="D44" s="2"/>
      <c r="E44" s="2"/>
    </row>
    <row r="45" spans="1:5" ht="16.5">
      <c r="A45" s="2"/>
      <c r="B45" s="2"/>
      <c r="C45" s="2"/>
      <c r="D45" s="2"/>
      <c r="E45" s="2"/>
    </row>
    <row r="46" spans="1:5" ht="16.5">
      <c r="A46" s="2"/>
      <c r="B46" s="2"/>
      <c r="C46" s="2"/>
      <c r="D46" s="2"/>
      <c r="E46" s="2"/>
    </row>
    <row r="47" spans="1:5" ht="16.5">
      <c r="A47" s="2"/>
      <c r="B47" s="2"/>
      <c r="C47" s="2"/>
      <c r="D47" s="2"/>
      <c r="E47" s="2"/>
    </row>
    <row r="48" spans="1:5" ht="16.5">
      <c r="A48" s="2"/>
      <c r="B48" s="2"/>
      <c r="C48" s="2"/>
      <c r="D48" s="2"/>
      <c r="E48" s="2"/>
    </row>
    <row r="49" spans="1:5" ht="16.5">
      <c r="A49" s="2"/>
      <c r="B49" s="2"/>
      <c r="C49" s="2"/>
      <c r="D49" s="2"/>
      <c r="E49" s="2"/>
    </row>
    <row r="50" spans="1:5" ht="16.5">
      <c r="A50" s="2"/>
      <c r="B50" s="2"/>
      <c r="C50" s="2"/>
      <c r="D50" s="2"/>
      <c r="E50" s="2"/>
    </row>
    <row r="51" spans="1:5" ht="16.5">
      <c r="A51" s="2"/>
      <c r="B51" s="2"/>
      <c r="C51" s="2"/>
      <c r="D51" s="2"/>
      <c r="E51" s="2"/>
    </row>
    <row r="52" spans="1:5" ht="16.5">
      <c r="A52" s="2"/>
      <c r="B52" s="2"/>
      <c r="C52" s="2"/>
      <c r="D52" s="2"/>
      <c r="E52" s="2"/>
    </row>
    <row r="53" spans="1:5" ht="16.5">
      <c r="A53" s="2"/>
      <c r="B53" s="2"/>
      <c r="C53" s="2"/>
      <c r="D53" s="2"/>
      <c r="E53" s="2"/>
    </row>
    <row r="54" spans="1:5" ht="16.5">
      <c r="A54" s="2"/>
      <c r="B54" s="2"/>
      <c r="C54" s="2"/>
      <c r="D54" s="2"/>
      <c r="E54" s="2"/>
    </row>
    <row r="55" spans="1:5" ht="16.5">
      <c r="A55" s="2"/>
      <c r="B55" s="2"/>
      <c r="C55" s="2"/>
      <c r="D55" s="2"/>
      <c r="E55" s="2"/>
    </row>
    <row r="56" spans="1:5" ht="16.5">
      <c r="A56" s="2"/>
      <c r="B56" s="2"/>
      <c r="C56" s="2"/>
      <c r="D56" s="2"/>
      <c r="E56" s="2"/>
    </row>
    <row r="57" spans="1:5" ht="16.5">
      <c r="A57" s="2"/>
      <c r="B57" s="2"/>
      <c r="C57" s="2"/>
      <c r="D57" s="2"/>
      <c r="E57" s="2"/>
    </row>
    <row r="58" spans="1:5" ht="16.5">
      <c r="A58" s="2"/>
      <c r="B58" s="2"/>
      <c r="C58" s="2"/>
      <c r="D58" s="2"/>
      <c r="E58" s="2"/>
    </row>
    <row r="59" spans="1:5" ht="16.5">
      <c r="A59" s="2"/>
      <c r="B59" s="2"/>
      <c r="C59" s="2"/>
      <c r="D59" s="2"/>
      <c r="E59" s="2"/>
    </row>
    <row r="60" spans="1:5" ht="16.5">
      <c r="A60" s="2"/>
      <c r="B60" s="2"/>
      <c r="C60" s="2"/>
      <c r="D60" s="2"/>
      <c r="E60" s="2"/>
    </row>
    <row r="61" spans="1:5" ht="16.5">
      <c r="A61" s="2"/>
      <c r="B61" s="2"/>
      <c r="C61" s="2"/>
      <c r="D61" s="2"/>
      <c r="E61" s="2"/>
    </row>
    <row r="62" spans="1:5" ht="16.5">
      <c r="A62" s="2"/>
      <c r="B62" s="2"/>
      <c r="C62" s="2"/>
      <c r="D62" s="2"/>
      <c r="E62" s="2"/>
    </row>
    <row r="63" spans="1:5" ht="16.5">
      <c r="A63" s="2"/>
      <c r="B63" s="2"/>
      <c r="C63" s="2"/>
      <c r="D63" s="2"/>
      <c r="E63" s="2"/>
    </row>
    <row r="64" spans="1:5" ht="16.5">
      <c r="A64" s="2"/>
      <c r="B64" s="2"/>
      <c r="C64" s="2"/>
      <c r="D64" s="2"/>
      <c r="E64" s="2"/>
    </row>
    <row r="65" spans="1:5" ht="16.5">
      <c r="A65" s="2"/>
      <c r="B65" s="2"/>
      <c r="C65" s="2"/>
      <c r="D65" s="2"/>
      <c r="E65" s="2"/>
    </row>
    <row r="66" spans="1:5" ht="16.5">
      <c r="A66" s="2"/>
      <c r="B66" s="2"/>
      <c r="C66" s="2"/>
      <c r="D66" s="2"/>
      <c r="E66" s="2"/>
    </row>
    <row r="67" spans="1:5" ht="16.5">
      <c r="A67" s="2"/>
      <c r="B67" s="2"/>
      <c r="C67" s="2"/>
      <c r="D67" s="2"/>
      <c r="E67" s="2"/>
    </row>
    <row r="68" spans="1:5" ht="16.5">
      <c r="A68" s="2"/>
      <c r="B68" s="2"/>
      <c r="C68" s="2"/>
      <c r="D68" s="2"/>
      <c r="E68" s="2"/>
    </row>
    <row r="69" spans="1:5" ht="16.5">
      <c r="A69" s="2"/>
      <c r="B69" s="2"/>
      <c r="C69" s="2"/>
      <c r="D69" s="2"/>
      <c r="E69" s="2"/>
    </row>
    <row r="70" spans="1:5" ht="16.5">
      <c r="A70" s="2"/>
      <c r="B70" s="2"/>
      <c r="C70" s="2"/>
      <c r="D70" s="2"/>
      <c r="E70" s="2"/>
    </row>
    <row r="71" spans="1:5" ht="16.5">
      <c r="A71" s="2"/>
      <c r="B71" s="2"/>
      <c r="C71" s="2"/>
      <c r="D71" s="2"/>
      <c r="E71" s="2"/>
    </row>
    <row r="72" spans="1:5" ht="16.5">
      <c r="A72" s="2"/>
      <c r="B72" s="2"/>
      <c r="C72" s="2"/>
      <c r="D72" s="2"/>
      <c r="E72" s="2"/>
    </row>
    <row r="73" spans="1:5" ht="16.5">
      <c r="A73" s="2"/>
      <c r="B73" s="2"/>
      <c r="C73" s="2"/>
      <c r="D73" s="2"/>
      <c r="E73" s="2"/>
    </row>
    <row r="74" spans="1:5" ht="16.5">
      <c r="A74" s="2"/>
      <c r="B74" s="2"/>
      <c r="C74" s="2"/>
      <c r="D74" s="2"/>
      <c r="E74" s="2"/>
    </row>
    <row r="75" spans="1:5" ht="16.5">
      <c r="A75" s="2"/>
      <c r="B75" s="2"/>
      <c r="C75" s="2"/>
      <c r="D75" s="2"/>
      <c r="E75" s="2"/>
    </row>
    <row r="76" spans="1:5" ht="16.5">
      <c r="A76" s="2"/>
      <c r="B76" s="2"/>
      <c r="C76" s="2"/>
      <c r="D76" s="2"/>
      <c r="E76" s="2"/>
    </row>
    <row r="77" spans="1:5" ht="16.5">
      <c r="A77" s="2"/>
      <c r="B77" s="2"/>
      <c r="C77" s="2"/>
      <c r="D77" s="2"/>
      <c r="E77" s="2"/>
    </row>
    <row r="78" spans="1:5" ht="16.5">
      <c r="A78" s="2"/>
      <c r="B78" s="2"/>
      <c r="C78" s="2"/>
      <c r="D78" s="2"/>
      <c r="E78" s="2"/>
    </row>
    <row r="79" spans="1:5" ht="16.5">
      <c r="A79" s="2"/>
      <c r="B79" s="2"/>
      <c r="C79" s="2"/>
      <c r="D79" s="2"/>
      <c r="E79" s="2"/>
    </row>
    <row r="80" spans="1:5" ht="16.5">
      <c r="A80" s="2"/>
      <c r="B80" s="2"/>
      <c r="C80" s="2"/>
      <c r="D80" s="2"/>
      <c r="E80" s="2"/>
    </row>
    <row r="81" spans="1:5" ht="16.5">
      <c r="A81" s="2"/>
      <c r="B81" s="2"/>
      <c r="C81" s="2"/>
      <c r="D81" s="2"/>
      <c r="E81" s="2"/>
    </row>
    <row r="82" spans="1:5" ht="16.5">
      <c r="A82" s="2"/>
      <c r="B82" s="2"/>
      <c r="C82" s="2"/>
      <c r="D82" s="2"/>
      <c r="E82" s="2"/>
    </row>
    <row r="83" spans="1:5" ht="16.5">
      <c r="A83" s="2"/>
      <c r="B83" s="2"/>
      <c r="C83" s="2"/>
      <c r="D83" s="2"/>
      <c r="E83" s="2"/>
    </row>
    <row r="84" spans="1:5" ht="16.5">
      <c r="A84" s="2"/>
      <c r="B84" s="2"/>
      <c r="C84" s="2"/>
      <c r="D84" s="2"/>
      <c r="E84" s="2"/>
    </row>
    <row r="85" spans="1:5" ht="16.5">
      <c r="A85" s="2"/>
      <c r="B85" s="2"/>
      <c r="C85" s="2"/>
      <c r="D85" s="2"/>
      <c r="E85" s="2"/>
    </row>
    <row r="86" spans="1:5" ht="16.5">
      <c r="A86" s="2"/>
      <c r="B86" s="2"/>
      <c r="C86" s="2"/>
      <c r="D86" s="2"/>
      <c r="E86" s="2"/>
    </row>
    <row r="87" spans="1:5" ht="16.5">
      <c r="A87" s="2"/>
      <c r="B87" s="2"/>
      <c r="C87" s="2"/>
      <c r="D87" s="2"/>
      <c r="E87" s="2"/>
    </row>
    <row r="88" spans="1:5" ht="16.5">
      <c r="A88" s="2"/>
      <c r="B88" s="2"/>
      <c r="C88" s="2"/>
      <c r="D88" s="2"/>
      <c r="E88" s="2"/>
    </row>
    <row r="89" spans="1:5" ht="16.5">
      <c r="A89" s="2"/>
      <c r="B89" s="2"/>
      <c r="C89" s="2"/>
      <c r="D89" s="2"/>
      <c r="E89" s="2"/>
    </row>
    <row r="90" spans="1:5" ht="16.5">
      <c r="A90" s="2"/>
      <c r="B90" s="2"/>
      <c r="C90" s="2"/>
      <c r="D90" s="2"/>
      <c r="E90" s="2"/>
    </row>
    <row r="91" spans="1:5" ht="16.5">
      <c r="A91" s="2"/>
      <c r="B91" s="2"/>
      <c r="C91" s="2"/>
      <c r="D91" s="2"/>
      <c r="E91" s="2"/>
    </row>
    <row r="92" spans="1:5" ht="16.5">
      <c r="A92" s="2"/>
      <c r="B92" s="2"/>
      <c r="C92" s="2"/>
      <c r="D92" s="2"/>
      <c r="E92" s="2"/>
    </row>
    <row r="93" spans="1:5" ht="16.5">
      <c r="A93" s="2"/>
      <c r="B93" s="2"/>
      <c r="C93" s="2"/>
      <c r="D93" s="2"/>
      <c r="E93" s="2"/>
    </row>
    <row r="94" spans="1:5" ht="16.5">
      <c r="A94" s="2"/>
      <c r="B94" s="2"/>
      <c r="C94" s="2"/>
      <c r="D94" s="2"/>
      <c r="E94" s="2"/>
    </row>
    <row r="95" spans="1:5" ht="16.5">
      <c r="A95" s="2"/>
      <c r="B95" s="2"/>
      <c r="C95" s="2"/>
      <c r="D95" s="2"/>
      <c r="E95" s="2"/>
    </row>
    <row r="96" spans="1:5" ht="16.5">
      <c r="A96" s="2"/>
      <c r="B96" s="2"/>
      <c r="C96" s="2"/>
      <c r="D96" s="2"/>
      <c r="E96" s="2"/>
    </row>
    <row r="97" spans="1:5" ht="16.5">
      <c r="A97" s="2"/>
      <c r="B97" s="2"/>
      <c r="C97" s="2"/>
      <c r="D97" s="2"/>
      <c r="E97" s="2"/>
    </row>
    <row r="98" spans="1:5" ht="16.5">
      <c r="A98" s="2"/>
      <c r="B98" s="2"/>
      <c r="C98" s="2"/>
      <c r="D98" s="2"/>
      <c r="E98" s="2"/>
    </row>
    <row r="99" spans="1:5" ht="16.5">
      <c r="A99" s="2"/>
      <c r="B99" s="2"/>
      <c r="C99" s="2"/>
      <c r="D99" s="2"/>
      <c r="E99" s="2"/>
    </row>
    <row r="100" spans="1:5" ht="16.5">
      <c r="A100" s="2"/>
      <c r="B100" s="2"/>
      <c r="C100" s="2"/>
      <c r="D100" s="2"/>
      <c r="E100" s="2"/>
    </row>
    <row r="101" spans="1:5" ht="16.5">
      <c r="A101" s="2"/>
      <c r="B101" s="2"/>
      <c r="C101" s="2"/>
      <c r="D101" s="2"/>
      <c r="E101" s="2"/>
    </row>
    <row r="102" spans="1:5" ht="16.5">
      <c r="A102" s="2"/>
      <c r="B102" s="2"/>
      <c r="C102" s="2"/>
      <c r="D102" s="2"/>
      <c r="E102" s="2"/>
    </row>
    <row r="103" spans="1:5" ht="16.5">
      <c r="A103" s="2"/>
      <c r="B103" s="2"/>
      <c r="C103" s="2"/>
      <c r="D103" s="2"/>
      <c r="E103" s="2"/>
    </row>
    <row r="104" spans="1:5" ht="16.5">
      <c r="A104" s="2"/>
      <c r="B104" s="2"/>
      <c r="C104" s="2"/>
      <c r="D104" s="2"/>
      <c r="E104" s="2"/>
    </row>
    <row r="105" spans="1:5" ht="16.5">
      <c r="A105" s="2"/>
      <c r="B105" s="2"/>
      <c r="C105" s="2"/>
      <c r="D105" s="2"/>
      <c r="E105" s="2"/>
    </row>
    <row r="106" spans="1:5" ht="16.5">
      <c r="A106" s="2"/>
      <c r="B106" s="2"/>
      <c r="C106" s="2"/>
      <c r="D106" s="2"/>
      <c r="E106" s="2"/>
    </row>
    <row r="107" spans="1:5" ht="16.5">
      <c r="A107" s="2"/>
      <c r="B107" s="2"/>
      <c r="C107" s="2"/>
      <c r="D107" s="2"/>
      <c r="E107" s="2"/>
    </row>
    <row r="108" spans="1:5" ht="16.5">
      <c r="A108" s="2"/>
      <c r="B108" s="2"/>
      <c r="C108" s="2"/>
      <c r="D108" s="2"/>
      <c r="E108" s="2"/>
    </row>
    <row r="109" spans="1:5" ht="16.5">
      <c r="A109" s="2"/>
      <c r="B109" s="2"/>
      <c r="C109" s="2"/>
      <c r="D109" s="2"/>
      <c r="E109" s="2"/>
    </row>
    <row r="110" spans="1:5" ht="16.5">
      <c r="A110" s="2"/>
      <c r="B110" s="2"/>
      <c r="C110" s="2"/>
      <c r="D110" s="2"/>
      <c r="E110" s="2"/>
    </row>
    <row r="111" spans="1:5" ht="16.5">
      <c r="A111" s="2"/>
      <c r="B111" s="2"/>
      <c r="C111" s="2"/>
      <c r="D111" s="2"/>
      <c r="E111" s="2"/>
    </row>
    <row r="112" spans="1:5" ht="16.5">
      <c r="A112" s="2"/>
      <c r="B112" s="2"/>
      <c r="C112" s="2"/>
      <c r="D112" s="2"/>
      <c r="E112" s="2"/>
    </row>
    <row r="113" spans="1:5" ht="16.5">
      <c r="A113" s="2"/>
      <c r="B113" s="2"/>
      <c r="C113" s="2"/>
      <c r="D113" s="2"/>
      <c r="E113" s="2"/>
    </row>
    <row r="114" spans="1:5" ht="16.5">
      <c r="A114" s="2"/>
      <c r="B114" s="2"/>
      <c r="C114" s="2"/>
      <c r="D114" s="2"/>
      <c r="E114" s="2"/>
    </row>
    <row r="115" spans="1:5" ht="16.5">
      <c r="A115" s="2"/>
      <c r="B115" s="2"/>
      <c r="C115" s="2"/>
      <c r="D115" s="2"/>
      <c r="E115" s="2"/>
    </row>
    <row r="116" spans="1:5" ht="16.5">
      <c r="A116" s="2"/>
      <c r="B116" s="2"/>
      <c r="C116" s="2"/>
      <c r="D116" s="2"/>
      <c r="E116" s="2"/>
    </row>
    <row r="117" spans="1:5" ht="16.5">
      <c r="A117" s="2"/>
      <c r="B117" s="2"/>
      <c r="C117" s="2"/>
      <c r="D117" s="2"/>
      <c r="E117" s="2"/>
    </row>
    <row r="118" spans="1:5" ht="16.5">
      <c r="A118" s="2"/>
      <c r="B118" s="2"/>
      <c r="C118" s="2"/>
      <c r="D118" s="2"/>
      <c r="E118" s="2"/>
    </row>
    <row r="119" spans="1:5" ht="16.5">
      <c r="A119" s="2"/>
      <c r="B119" s="2"/>
      <c r="C119" s="2"/>
      <c r="D119" s="2"/>
      <c r="E119" s="2"/>
    </row>
    <row r="120" spans="1:5" ht="16.5">
      <c r="A120" s="2"/>
      <c r="B120" s="2"/>
      <c r="C120" s="2"/>
      <c r="D120" s="2"/>
      <c r="E120" s="2"/>
    </row>
    <row r="121" spans="1:5" ht="16.5">
      <c r="A121" s="2"/>
      <c r="B121" s="2"/>
      <c r="C121" s="2"/>
      <c r="D121" s="2"/>
      <c r="E121" s="2"/>
    </row>
    <row r="122" spans="1:5" ht="16.5">
      <c r="A122" s="2"/>
      <c r="B122" s="2"/>
      <c r="C122" s="2"/>
      <c r="D122" s="2"/>
      <c r="E122" s="2"/>
    </row>
    <row r="123" spans="1:5" ht="16.5">
      <c r="A123" s="2"/>
      <c r="B123" s="2"/>
      <c r="C123" s="2"/>
      <c r="D123" s="2"/>
      <c r="E123" s="2"/>
    </row>
    <row r="124" spans="1:5" ht="16.5">
      <c r="A124" s="2"/>
      <c r="B124" s="2"/>
      <c r="C124" s="2"/>
      <c r="D124" s="2"/>
      <c r="E124" s="2"/>
    </row>
    <row r="125" spans="1:5" ht="16.5">
      <c r="A125" s="2"/>
      <c r="B125" s="2"/>
      <c r="C125" s="2"/>
      <c r="D125" s="2"/>
      <c r="E125" s="2"/>
    </row>
    <row r="126" spans="1:5" ht="16.5">
      <c r="A126" s="6"/>
      <c r="B126" s="6"/>
      <c r="C126" s="6"/>
      <c r="D126" s="6"/>
      <c r="E126" s="6"/>
    </row>
    <row r="127" spans="1:5" ht="16.5">
      <c r="A127" s="6"/>
      <c r="B127" s="6"/>
      <c r="C127" s="6"/>
      <c r="D127" s="6"/>
      <c r="E127" s="6"/>
    </row>
    <row r="128" spans="1:5" ht="16.5">
      <c r="A128" s="6"/>
      <c r="B128" s="6"/>
      <c r="C128" s="6"/>
      <c r="D128" s="6"/>
      <c r="E128" s="6"/>
    </row>
    <row r="129" spans="1:5" ht="16.5">
      <c r="A129" s="6"/>
      <c r="B129" s="6"/>
      <c r="C129" s="6"/>
      <c r="D129" s="6"/>
      <c r="E129" s="6"/>
    </row>
    <row r="130" spans="1:5" ht="16.5">
      <c r="A130" s="6"/>
      <c r="B130" s="6"/>
      <c r="C130" s="6"/>
      <c r="D130" s="6"/>
      <c r="E130" s="6"/>
    </row>
    <row r="131" spans="1:5" ht="16.5">
      <c r="A131" s="6"/>
      <c r="B131" s="6"/>
      <c r="C131" s="6"/>
      <c r="D131" s="6"/>
      <c r="E131" s="6"/>
    </row>
    <row r="132" spans="1:5" ht="16.5">
      <c r="A132" s="6"/>
      <c r="B132" s="6"/>
      <c r="C132" s="6"/>
      <c r="D132" s="6"/>
      <c r="E132" s="6"/>
    </row>
    <row r="133" spans="1:5" ht="16.5">
      <c r="A133" s="6"/>
      <c r="B133" s="6"/>
      <c r="C133" s="6"/>
      <c r="D133" s="6"/>
      <c r="E133" s="6"/>
    </row>
    <row r="134" spans="1:5" ht="16.5">
      <c r="A134" s="6"/>
      <c r="B134" s="6"/>
      <c r="C134" s="6"/>
      <c r="D134" s="6"/>
      <c r="E134" s="6"/>
    </row>
    <row r="135" spans="1:5" ht="16.5">
      <c r="A135" s="6"/>
      <c r="B135" s="6"/>
      <c r="C135" s="6"/>
      <c r="D135" s="6"/>
      <c r="E135" s="6"/>
    </row>
    <row r="136" spans="1:5" ht="16.5">
      <c r="A136" s="6"/>
      <c r="B136" s="6"/>
      <c r="C136" s="6"/>
      <c r="D136" s="6"/>
      <c r="E136" s="6"/>
    </row>
    <row r="137" spans="1:5" ht="16.5">
      <c r="A137" s="6"/>
      <c r="B137" s="6"/>
      <c r="C137" s="6"/>
      <c r="D137" s="6"/>
      <c r="E137" s="6"/>
    </row>
    <row r="138" spans="1:5" ht="16.5">
      <c r="A138" s="6"/>
      <c r="B138" s="6"/>
      <c r="C138" s="6"/>
      <c r="D138" s="6"/>
      <c r="E138" s="6"/>
    </row>
    <row r="139" spans="1:5" ht="16.5">
      <c r="A139" s="6"/>
      <c r="B139" s="6"/>
      <c r="C139" s="6"/>
      <c r="D139" s="6"/>
      <c r="E139" s="6"/>
    </row>
  </sheetData>
  <mergeCells count="3">
    <mergeCell ref="D29:E29"/>
    <mergeCell ref="D30:E30"/>
    <mergeCell ref="A1:E1"/>
  </mergeCells>
  <phoneticPr fontId="3"/>
  <printOptions horizontalCentered="1"/>
  <pageMargins left="0.74803149606299213" right="0.55118110236220474" top="0.98425196850393704" bottom="0.98425196850393704" header="0.51181102362204722" footer="0.51181102362204722"/>
  <pageSetup paperSize="9" orientation="portrait" useFirstPageNumber="1" horizontalDpi="4294967293" verticalDpi="4294967293" r:id="rId1"/>
  <headerFooter scaleWithDoc="0">
    <oddFooter>&amp;C&amp;"ＭＳ Ｐ明朝,標準"&amp;14&amp;P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view="pageBreakPreview" zoomScaleSheetLayoutView="100" workbookViewId="0">
      <selection activeCell="C2" sqref="C2"/>
    </sheetView>
  </sheetViews>
  <sheetFormatPr defaultColWidth="9" defaultRowHeight="13"/>
  <cols>
    <col min="1" max="1" width="8.6328125" style="185" customWidth="1"/>
    <col min="2" max="2" width="11.6328125" style="185" customWidth="1"/>
    <col min="3" max="9" width="9" style="185"/>
    <col min="10" max="10" width="12.36328125" style="185" customWidth="1"/>
    <col min="11" max="16384" width="9" style="185"/>
  </cols>
  <sheetData>
    <row r="1" spans="2:12" ht="23.5">
      <c r="B1" s="200"/>
      <c r="C1" s="737" t="s">
        <v>433</v>
      </c>
      <c r="D1" s="737"/>
      <c r="E1" s="737"/>
      <c r="F1" s="737"/>
      <c r="G1" s="737"/>
      <c r="H1" s="737"/>
      <c r="I1" s="737"/>
      <c r="J1" s="737"/>
      <c r="K1" s="199"/>
    </row>
    <row r="2" spans="2:12" s="196" customFormat="1" ht="19">
      <c r="B2" s="198"/>
      <c r="C2" s="198"/>
      <c r="D2" s="198"/>
      <c r="E2" s="198"/>
      <c r="F2" s="198"/>
      <c r="G2" s="198"/>
      <c r="H2" s="198"/>
      <c r="I2" s="198"/>
      <c r="J2" s="197" t="s">
        <v>432</v>
      </c>
    </row>
    <row r="3" spans="2:12" s="186" customFormat="1" ht="16.5">
      <c r="B3" s="738" t="s">
        <v>431</v>
      </c>
      <c r="C3" s="738"/>
      <c r="D3" s="738"/>
      <c r="E3" s="738"/>
      <c r="F3" s="738"/>
      <c r="G3" s="738"/>
      <c r="H3" s="738"/>
      <c r="I3" s="738"/>
      <c r="J3" s="738"/>
    </row>
    <row r="4" spans="2:12" s="186" customFormat="1" ht="18" customHeight="1">
      <c r="C4" s="739" t="s">
        <v>430</v>
      </c>
      <c r="D4" s="739"/>
      <c r="E4" s="739"/>
      <c r="F4" s="739"/>
      <c r="G4" s="739"/>
      <c r="H4" s="739"/>
      <c r="I4" s="739"/>
      <c r="J4" s="739"/>
      <c r="K4" s="187"/>
      <c r="L4" s="187"/>
    </row>
    <row r="5" spans="2:12" s="186" customFormat="1" ht="17.25" customHeight="1">
      <c r="B5" s="187"/>
      <c r="C5" s="739"/>
      <c r="D5" s="739"/>
      <c r="E5" s="739"/>
      <c r="F5" s="739"/>
      <c r="G5" s="739"/>
      <c r="H5" s="739"/>
      <c r="I5" s="739"/>
      <c r="J5" s="739"/>
      <c r="K5" s="187"/>
      <c r="L5" s="187"/>
    </row>
    <row r="6" spans="2:12" s="186" customFormat="1" ht="17.25" customHeight="1">
      <c r="B6" s="187"/>
      <c r="C6" s="739"/>
      <c r="D6" s="739"/>
      <c r="E6" s="739"/>
      <c r="F6" s="739"/>
      <c r="G6" s="739"/>
      <c r="H6" s="739"/>
      <c r="I6" s="739"/>
      <c r="J6" s="739"/>
      <c r="K6" s="187"/>
      <c r="L6" s="187"/>
    </row>
    <row r="7" spans="2:12" s="186" customFormat="1" ht="17.25" customHeight="1">
      <c r="B7" s="187"/>
      <c r="C7" s="192"/>
      <c r="D7" s="192"/>
      <c r="E7" s="192"/>
      <c r="F7" s="192"/>
      <c r="G7" s="192"/>
      <c r="H7" s="192"/>
      <c r="I7" s="192"/>
      <c r="J7" s="192"/>
      <c r="K7" s="187"/>
      <c r="L7" s="187"/>
    </row>
    <row r="8" spans="2:12" s="186" customFormat="1" ht="18" customHeight="1">
      <c r="B8" s="188" t="s">
        <v>429</v>
      </c>
      <c r="C8" s="188" t="s">
        <v>428</v>
      </c>
      <c r="D8" s="188"/>
      <c r="E8" s="188"/>
      <c r="G8" s="188" t="s">
        <v>427</v>
      </c>
      <c r="H8" s="188"/>
      <c r="I8" s="188"/>
      <c r="J8" s="188"/>
      <c r="K8" s="188"/>
    </row>
    <row r="9" spans="2:12" s="186" customFormat="1" ht="16.5">
      <c r="B9" s="188"/>
      <c r="C9" s="195" t="s">
        <v>426</v>
      </c>
      <c r="D9" s="195"/>
      <c r="E9" s="195"/>
      <c r="F9" s="195"/>
      <c r="G9" s="195"/>
      <c r="H9" s="195"/>
      <c r="I9" s="195"/>
      <c r="J9" s="195"/>
      <c r="K9" s="188"/>
    </row>
    <row r="10" spans="2:12" s="186" customFormat="1" ht="18" customHeight="1">
      <c r="B10" s="188"/>
      <c r="C10" s="741" t="s">
        <v>425</v>
      </c>
      <c r="D10" s="741"/>
      <c r="E10" s="741"/>
      <c r="F10" s="741"/>
      <c r="G10" s="741"/>
      <c r="H10" s="741"/>
      <c r="I10" s="741"/>
      <c r="J10" s="741"/>
      <c r="K10" s="195"/>
    </row>
    <row r="11" spans="2:12" s="186" customFormat="1" ht="16.5">
      <c r="B11" s="188"/>
      <c r="C11" s="741"/>
      <c r="D11" s="741"/>
      <c r="E11" s="741"/>
      <c r="F11" s="741"/>
      <c r="G11" s="741"/>
      <c r="H11" s="741"/>
      <c r="I11" s="741"/>
      <c r="J11" s="741"/>
      <c r="K11" s="195"/>
    </row>
    <row r="12" spans="2:12" s="186" customFormat="1" ht="18" customHeight="1">
      <c r="B12" s="188"/>
      <c r="C12" s="741"/>
      <c r="D12" s="741"/>
      <c r="E12" s="741"/>
      <c r="F12" s="741"/>
      <c r="G12" s="741"/>
      <c r="H12" s="741"/>
      <c r="I12" s="741"/>
      <c r="J12" s="741"/>
      <c r="K12" s="195"/>
    </row>
    <row r="13" spans="2:12" s="186" customFormat="1" ht="18" customHeight="1">
      <c r="B13" s="189"/>
      <c r="C13" s="194"/>
      <c r="D13" s="194"/>
      <c r="E13" s="194"/>
      <c r="F13" s="194"/>
      <c r="G13" s="194"/>
      <c r="H13" s="194"/>
      <c r="I13" s="194"/>
      <c r="J13" s="194"/>
      <c r="K13" s="188"/>
    </row>
    <row r="14" spans="2:12" s="186" customFormat="1" ht="18" customHeight="1">
      <c r="B14" s="188" t="s">
        <v>424</v>
      </c>
      <c r="C14" s="189" t="s">
        <v>423</v>
      </c>
      <c r="D14" s="189"/>
      <c r="E14" s="189"/>
      <c r="G14" s="189" t="s">
        <v>422</v>
      </c>
      <c r="H14" s="189"/>
      <c r="I14" s="189"/>
      <c r="J14" s="189"/>
      <c r="K14" s="188"/>
    </row>
    <row r="15" spans="2:12" s="186" customFormat="1" ht="18" customHeight="1">
      <c r="B15" s="189"/>
      <c r="C15" s="189" t="s">
        <v>421</v>
      </c>
      <c r="D15" s="189"/>
      <c r="E15" s="189"/>
      <c r="F15" s="188"/>
      <c r="G15" s="189"/>
      <c r="H15" s="189"/>
      <c r="I15" s="189"/>
      <c r="J15" s="189"/>
      <c r="K15" s="188"/>
    </row>
    <row r="16" spans="2:12" s="186" customFormat="1" ht="18" customHeight="1">
      <c r="B16" s="188"/>
      <c r="C16" s="739" t="s">
        <v>420</v>
      </c>
      <c r="D16" s="739"/>
      <c r="E16" s="739"/>
      <c r="F16" s="739"/>
      <c r="G16" s="739"/>
      <c r="H16" s="739"/>
      <c r="I16" s="739"/>
      <c r="J16" s="739"/>
      <c r="K16" s="187"/>
    </row>
    <row r="17" spans="2:11" s="186" customFormat="1" ht="18" customHeight="1">
      <c r="B17" s="193"/>
      <c r="C17" s="739"/>
      <c r="D17" s="739"/>
      <c r="E17" s="739"/>
      <c r="F17" s="739"/>
      <c r="G17" s="739"/>
      <c r="H17" s="739"/>
      <c r="I17" s="739"/>
      <c r="J17" s="739"/>
      <c r="K17" s="187"/>
    </row>
    <row r="18" spans="2:11" s="186" customFormat="1" ht="18" customHeight="1">
      <c r="B18" s="193"/>
      <c r="C18" s="739"/>
      <c r="D18" s="739"/>
      <c r="E18" s="739"/>
      <c r="F18" s="739"/>
      <c r="G18" s="739"/>
      <c r="H18" s="739"/>
      <c r="I18" s="739"/>
      <c r="J18" s="739"/>
      <c r="K18" s="187"/>
    </row>
    <row r="19" spans="2:11" s="186" customFormat="1" ht="18" customHeight="1">
      <c r="B19" s="193"/>
      <c r="C19" s="739"/>
      <c r="D19" s="739"/>
      <c r="E19" s="739"/>
      <c r="F19" s="739"/>
      <c r="G19" s="739"/>
      <c r="H19" s="739"/>
      <c r="I19" s="739"/>
      <c r="J19" s="739"/>
      <c r="K19" s="192"/>
    </row>
    <row r="20" spans="2:11" s="186" customFormat="1" ht="21.75" customHeight="1">
      <c r="B20" s="193"/>
      <c r="C20" s="739"/>
      <c r="D20" s="739"/>
      <c r="E20" s="739"/>
      <c r="F20" s="739"/>
      <c r="G20" s="739"/>
      <c r="H20" s="739"/>
      <c r="I20" s="739"/>
      <c r="J20" s="739"/>
      <c r="K20" s="192"/>
    </row>
    <row r="21" spans="2:11" ht="17.149999999999999" customHeight="1">
      <c r="C21" s="742" t="s">
        <v>419</v>
      </c>
      <c r="D21" s="742"/>
      <c r="E21" s="742"/>
      <c r="F21" s="742"/>
      <c r="G21" s="742"/>
      <c r="H21" s="742"/>
      <c r="I21" s="742"/>
      <c r="J21" s="742"/>
    </row>
    <row r="22" spans="2:11" ht="16.5">
      <c r="B22" s="191"/>
      <c r="C22" s="742"/>
      <c r="D22" s="742"/>
      <c r="E22" s="742"/>
      <c r="F22" s="742"/>
      <c r="G22" s="742"/>
      <c r="H22" s="742"/>
      <c r="I22" s="742"/>
      <c r="J22" s="742"/>
    </row>
    <row r="23" spans="2:11" ht="20.25" customHeight="1">
      <c r="B23" s="191"/>
      <c r="C23" s="742"/>
      <c r="D23" s="742"/>
      <c r="E23" s="742"/>
      <c r="F23" s="742"/>
      <c r="G23" s="742"/>
      <c r="H23" s="742"/>
      <c r="I23" s="742"/>
      <c r="J23" s="742"/>
    </row>
    <row r="24" spans="2:11" ht="20.149999999999999" customHeight="1">
      <c r="B24" s="191"/>
      <c r="C24" s="191"/>
    </row>
    <row r="25" spans="2:11" ht="18.899999999999999" customHeight="1">
      <c r="B25" s="191" t="s">
        <v>418</v>
      </c>
      <c r="C25" s="189" t="s">
        <v>417</v>
      </c>
      <c r="D25" s="189"/>
      <c r="E25" s="189"/>
      <c r="F25" s="186"/>
      <c r="G25" s="189" t="s">
        <v>416</v>
      </c>
      <c r="H25" s="189"/>
      <c r="I25" s="189"/>
      <c r="J25" s="189"/>
    </row>
    <row r="26" spans="2:11" ht="16.5">
      <c r="C26" s="189" t="s">
        <v>415</v>
      </c>
      <c r="D26" s="189"/>
      <c r="E26" s="189"/>
      <c r="F26" s="188"/>
      <c r="G26" s="189"/>
      <c r="H26" s="189"/>
      <c r="I26" s="189"/>
      <c r="J26" s="189"/>
    </row>
    <row r="27" spans="2:11" ht="20.149999999999999" customHeight="1">
      <c r="C27" s="739" t="s">
        <v>414</v>
      </c>
      <c r="D27" s="739"/>
      <c r="E27" s="739"/>
      <c r="F27" s="739"/>
      <c r="G27" s="739"/>
      <c r="H27" s="739"/>
      <c r="I27" s="739"/>
      <c r="J27" s="739"/>
    </row>
    <row r="28" spans="2:11" ht="17.149999999999999" customHeight="1">
      <c r="C28" s="739"/>
      <c r="D28" s="739"/>
      <c r="E28" s="739"/>
      <c r="F28" s="739"/>
      <c r="G28" s="739"/>
      <c r="H28" s="739"/>
      <c r="I28" s="739"/>
      <c r="J28" s="739"/>
    </row>
    <row r="29" spans="2:11" ht="17.149999999999999" customHeight="1">
      <c r="C29" s="739"/>
      <c r="D29" s="739"/>
      <c r="E29" s="739"/>
      <c r="F29" s="739"/>
      <c r="G29" s="739"/>
      <c r="H29" s="739"/>
      <c r="I29" s="739"/>
      <c r="J29" s="739"/>
    </row>
    <row r="30" spans="2:11" ht="17.149999999999999" customHeight="1">
      <c r="C30" s="739"/>
      <c r="D30" s="739"/>
      <c r="E30" s="739"/>
      <c r="F30" s="739"/>
      <c r="G30" s="739"/>
      <c r="H30" s="739"/>
      <c r="I30" s="739"/>
      <c r="J30" s="739"/>
    </row>
    <row r="31" spans="2:11" s="186" customFormat="1" ht="18" customHeight="1">
      <c r="B31" s="189"/>
      <c r="C31" s="739"/>
      <c r="D31" s="739"/>
      <c r="E31" s="739"/>
      <c r="F31" s="739"/>
      <c r="G31" s="739"/>
      <c r="H31" s="739"/>
      <c r="I31" s="739"/>
      <c r="J31" s="739"/>
      <c r="K31" s="188"/>
    </row>
    <row r="32" spans="2:11">
      <c r="C32" s="739"/>
      <c r="D32" s="739"/>
      <c r="E32" s="739"/>
      <c r="F32" s="739"/>
      <c r="G32" s="739"/>
      <c r="H32" s="739"/>
      <c r="I32" s="739"/>
      <c r="J32" s="739"/>
    </row>
    <row r="33" spans="2:11">
      <c r="C33" s="739"/>
      <c r="D33" s="739"/>
      <c r="E33" s="739"/>
      <c r="F33" s="739"/>
      <c r="G33" s="739"/>
      <c r="H33" s="739"/>
      <c r="I33" s="739"/>
      <c r="J33" s="739"/>
    </row>
    <row r="34" spans="2:11" ht="0.75" customHeight="1">
      <c r="C34" s="739"/>
      <c r="D34" s="739"/>
      <c r="E34" s="739"/>
      <c r="F34" s="739"/>
      <c r="G34" s="739"/>
      <c r="H34" s="739"/>
      <c r="I34" s="739"/>
      <c r="J34" s="739"/>
    </row>
    <row r="35" spans="2:11" ht="18.899999999999999" customHeight="1"/>
    <row r="36" spans="2:11" ht="18.899999999999999" customHeight="1">
      <c r="B36" s="191" t="s">
        <v>413</v>
      </c>
      <c r="C36" s="190" t="s">
        <v>412</v>
      </c>
    </row>
    <row r="37" spans="2:11" s="186" customFormat="1" ht="18.899999999999999" customHeight="1">
      <c r="B37" s="189"/>
      <c r="C37" s="740" t="s">
        <v>411</v>
      </c>
      <c r="D37" s="740"/>
      <c r="E37" s="740"/>
      <c r="F37" s="740"/>
      <c r="G37" s="740"/>
      <c r="H37" s="740"/>
      <c r="I37" s="740"/>
      <c r="J37" s="740"/>
      <c r="K37" s="188"/>
    </row>
    <row r="38" spans="2:11" s="186" customFormat="1" ht="18.899999999999999" customHeight="1">
      <c r="B38" s="188"/>
      <c r="C38" s="740"/>
      <c r="D38" s="740"/>
      <c r="E38" s="740"/>
      <c r="F38" s="740"/>
      <c r="G38" s="740"/>
      <c r="H38" s="740"/>
      <c r="I38" s="740"/>
      <c r="J38" s="740"/>
      <c r="K38" s="187"/>
    </row>
    <row r="39" spans="2:11" ht="17.149999999999999" customHeight="1">
      <c r="C39" s="740"/>
      <c r="D39" s="740"/>
      <c r="E39" s="740"/>
      <c r="F39" s="740"/>
      <c r="G39" s="740"/>
      <c r="H39" s="740"/>
      <c r="I39" s="740"/>
      <c r="J39" s="740"/>
    </row>
  </sheetData>
  <mergeCells count="8">
    <mergeCell ref="C1:J1"/>
    <mergeCell ref="B3:J3"/>
    <mergeCell ref="C4:J6"/>
    <mergeCell ref="C27:J34"/>
    <mergeCell ref="C37:J39"/>
    <mergeCell ref="C10:J12"/>
    <mergeCell ref="C16:J20"/>
    <mergeCell ref="C21:J23"/>
  </mergeCells>
  <phoneticPr fontId="3"/>
  <printOptions horizontalCentered="1"/>
  <pageMargins left="0.23622047244094491" right="0.23622047244094491" top="0.74803149606299213" bottom="0.74803149606299213" header="0.31496062992125984" footer="0.31496062992125984"/>
  <pageSetup paperSize="9" orientation="portrait" r:id="rId1"/>
  <headerFooter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
  <sheetViews>
    <sheetView showGridLines="0" view="pageBreakPreview" zoomScaleNormal="125" zoomScaleSheetLayoutView="100" zoomScalePageLayoutView="125" workbookViewId="0"/>
  </sheetViews>
  <sheetFormatPr defaultColWidth="8.90625" defaultRowHeight="18" customHeight="1"/>
  <cols>
    <col min="1" max="1" width="84.6328125" style="2" customWidth="1"/>
    <col min="2" max="2" width="8.90625" style="2"/>
    <col min="3" max="3" width="15.08984375" style="26" customWidth="1"/>
    <col min="4" max="11" width="9.453125" style="26" customWidth="1"/>
    <col min="12" max="12" width="10.6328125" style="26" customWidth="1"/>
    <col min="13" max="16384" width="8.90625" style="2"/>
  </cols>
  <sheetData>
    <row r="1" spans="1:1" ht="23.5">
      <c r="A1" s="352" t="s">
        <v>476</v>
      </c>
    </row>
    <row r="2" spans="1:1" ht="18" customHeight="1">
      <c r="A2" s="353" t="s">
        <v>475</v>
      </c>
    </row>
    <row r="3" spans="1:1" ht="18" customHeight="1">
      <c r="A3" s="353"/>
    </row>
    <row r="4" spans="1:1" ht="18" customHeight="1">
      <c r="A4" s="347" t="s">
        <v>474</v>
      </c>
    </row>
    <row r="5" spans="1:1" ht="28">
      <c r="A5" s="348" t="s">
        <v>473</v>
      </c>
    </row>
    <row r="6" spans="1:1" ht="18" customHeight="1">
      <c r="A6" s="348"/>
    </row>
    <row r="7" spans="1:1" ht="18" customHeight="1">
      <c r="A7" s="347" t="s">
        <v>472</v>
      </c>
    </row>
    <row r="8" spans="1:1" ht="107.25" customHeight="1">
      <c r="A8" s="348" t="s">
        <v>471</v>
      </c>
    </row>
    <row r="9" spans="1:1" ht="18" customHeight="1">
      <c r="A9" s="19"/>
    </row>
    <row r="10" spans="1:1" ht="18" customHeight="1">
      <c r="A10" s="349" t="s">
        <v>470</v>
      </c>
    </row>
    <row r="11" spans="1:1" ht="18" customHeight="1">
      <c r="A11" s="19"/>
    </row>
    <row r="12" spans="1:1" ht="18" customHeight="1">
      <c r="A12" s="19"/>
    </row>
    <row r="13" spans="1:1" ht="18" customHeight="1">
      <c r="A13" s="19"/>
    </row>
    <row r="14" spans="1:1" ht="18" customHeight="1">
      <c r="A14" s="19"/>
    </row>
    <row r="15" spans="1:1" ht="18" customHeight="1">
      <c r="A15" s="19"/>
    </row>
    <row r="16" spans="1:1" ht="18" customHeight="1">
      <c r="A16" s="19"/>
    </row>
    <row r="17" spans="1:12" ht="18" customHeight="1">
      <c r="A17" s="19"/>
      <c r="C17" s="26" t="s">
        <v>469</v>
      </c>
    </row>
    <row r="18" spans="1:12" ht="18" customHeight="1">
      <c r="A18" s="19"/>
    </row>
    <row r="19" spans="1:12" ht="18" customHeight="1">
      <c r="A19" s="19"/>
    </row>
    <row r="20" spans="1:12" ht="18" customHeight="1" thickBot="1">
      <c r="A20" s="19"/>
      <c r="C20" s="229"/>
      <c r="D20" s="223" t="s">
        <v>468</v>
      </c>
      <c r="E20" s="223" t="s">
        <v>443</v>
      </c>
      <c r="F20" s="223" t="s">
        <v>467</v>
      </c>
      <c r="G20" s="223" t="s">
        <v>466</v>
      </c>
      <c r="H20" s="223" t="s">
        <v>465</v>
      </c>
      <c r="I20" s="223" t="s">
        <v>464</v>
      </c>
    </row>
    <row r="21" spans="1:12" ht="18" customHeight="1" thickTop="1">
      <c r="A21" s="349" t="s">
        <v>463</v>
      </c>
      <c r="C21" s="228" t="s">
        <v>440</v>
      </c>
      <c r="D21" s="227">
        <v>700</v>
      </c>
      <c r="E21" s="227">
        <v>591</v>
      </c>
      <c r="F21" s="226">
        <f>D21*E21</f>
        <v>413700</v>
      </c>
      <c r="G21" s="220">
        <v>255493</v>
      </c>
      <c r="H21" s="220">
        <f>F21-G21</f>
        <v>158207</v>
      </c>
      <c r="I21" s="220">
        <v>2122860</v>
      </c>
    </row>
    <row r="22" spans="1:12" ht="18" customHeight="1">
      <c r="A22" s="27" t="s">
        <v>462</v>
      </c>
      <c r="C22" s="218" t="s">
        <v>437</v>
      </c>
      <c r="D22" s="225">
        <v>500</v>
      </c>
      <c r="E22" s="225">
        <v>568</v>
      </c>
      <c r="F22" s="224">
        <f>D22*E22</f>
        <v>284000</v>
      </c>
      <c r="G22" s="219">
        <v>28240</v>
      </c>
      <c r="H22" s="219">
        <f>F22-G22</f>
        <v>255760</v>
      </c>
      <c r="I22" s="219">
        <f>I21+H22</f>
        <v>2378620</v>
      </c>
    </row>
    <row r="23" spans="1:12" ht="18" customHeight="1">
      <c r="A23" s="27" t="s">
        <v>461</v>
      </c>
      <c r="C23" s="218" t="s">
        <v>436</v>
      </c>
      <c r="D23" s="225">
        <v>500</v>
      </c>
      <c r="E23" s="225">
        <v>561</v>
      </c>
      <c r="F23" s="224">
        <f>D23*E23</f>
        <v>280500</v>
      </c>
      <c r="G23" s="219">
        <v>202490</v>
      </c>
      <c r="H23" s="219">
        <f>F23-G23</f>
        <v>78010</v>
      </c>
      <c r="I23" s="219">
        <f>I22+H23</f>
        <v>2456630</v>
      </c>
    </row>
    <row r="24" spans="1:12" ht="18" customHeight="1">
      <c r="A24" s="19"/>
    </row>
    <row r="25" spans="1:12" ht="18" customHeight="1" thickBot="1">
      <c r="A25" s="19"/>
      <c r="C25" s="223" t="s">
        <v>460</v>
      </c>
      <c r="D25" s="223" t="s">
        <v>459</v>
      </c>
      <c r="E25" s="223" t="s">
        <v>458</v>
      </c>
      <c r="F25" s="223" t="s">
        <v>457</v>
      </c>
      <c r="G25" s="223" t="s">
        <v>456</v>
      </c>
      <c r="H25" s="223" t="s">
        <v>455</v>
      </c>
      <c r="I25" s="223" t="s">
        <v>454</v>
      </c>
      <c r="J25" s="223" t="s">
        <v>453</v>
      </c>
      <c r="K25" s="223" t="s">
        <v>452</v>
      </c>
      <c r="L25" s="2"/>
    </row>
    <row r="26" spans="1:12" ht="18" customHeight="1" thickTop="1">
      <c r="A26" s="19"/>
      <c r="C26" s="222" t="s">
        <v>451</v>
      </c>
      <c r="D26" s="221">
        <f>560*500</f>
        <v>280000</v>
      </c>
      <c r="E26" s="221">
        <v>2456630</v>
      </c>
      <c r="F26" s="220">
        <f t="shared" ref="F26:K27" si="0">E26+$D26-$D$30</f>
        <v>2336630</v>
      </c>
      <c r="G26" s="220">
        <f t="shared" si="0"/>
        <v>2216630</v>
      </c>
      <c r="H26" s="220">
        <f t="shared" si="0"/>
        <v>2096630</v>
      </c>
      <c r="I26" s="220">
        <f t="shared" si="0"/>
        <v>1976630</v>
      </c>
      <c r="J26" s="220">
        <f t="shared" si="0"/>
        <v>1856630</v>
      </c>
      <c r="K26" s="220">
        <f t="shared" si="0"/>
        <v>1736630</v>
      </c>
      <c r="L26" s="2"/>
    </row>
    <row r="27" spans="1:12" ht="18" customHeight="1">
      <c r="A27" s="19"/>
      <c r="C27" s="216" t="s">
        <v>450</v>
      </c>
      <c r="D27" s="217">
        <f>560*300</f>
        <v>168000</v>
      </c>
      <c r="E27" s="217">
        <v>2456630</v>
      </c>
      <c r="F27" s="219">
        <f t="shared" si="0"/>
        <v>2224630</v>
      </c>
      <c r="G27" s="219">
        <f t="shared" si="0"/>
        <v>1992630</v>
      </c>
      <c r="H27" s="219">
        <f t="shared" si="0"/>
        <v>1760630</v>
      </c>
      <c r="I27" s="219">
        <f t="shared" si="0"/>
        <v>1528630</v>
      </c>
      <c r="J27" s="219">
        <f t="shared" si="0"/>
        <v>1296630</v>
      </c>
      <c r="K27" s="219">
        <f t="shared" si="0"/>
        <v>1064630</v>
      </c>
      <c r="L27" s="2"/>
    </row>
    <row r="28" spans="1:12" ht="18" customHeight="1">
      <c r="A28" s="19"/>
      <c r="C28" s="216" t="s">
        <v>449</v>
      </c>
      <c r="D28" s="217">
        <f>560*300</f>
        <v>168000</v>
      </c>
      <c r="E28" s="217">
        <v>2456630</v>
      </c>
      <c r="F28" s="219">
        <f>E28+$D28-$D$30-D31</f>
        <v>1224630</v>
      </c>
      <c r="G28" s="219">
        <f>F28+$D28-$D$30</f>
        <v>992630</v>
      </c>
      <c r="H28" s="219">
        <f>G28+$D28-$D$30</f>
        <v>760630</v>
      </c>
      <c r="I28" s="219">
        <f>H28+$D28-$D$30</f>
        <v>528630</v>
      </c>
      <c r="J28" s="219">
        <f>I28+$D28-$D$30</f>
        <v>296630</v>
      </c>
      <c r="K28" s="219">
        <f>J28+$D28-$D$30</f>
        <v>64630</v>
      </c>
    </row>
    <row r="29" spans="1:12" ht="18" customHeight="1">
      <c r="A29" s="19"/>
      <c r="C29" s="2"/>
      <c r="D29" s="2"/>
      <c r="E29" s="2"/>
    </row>
    <row r="30" spans="1:12" ht="18" customHeight="1">
      <c r="A30" s="19"/>
      <c r="C30" s="218" t="s">
        <v>448</v>
      </c>
      <c r="D30" s="217">
        <v>400000</v>
      </c>
    </row>
    <row r="31" spans="1:12" ht="18" customHeight="1">
      <c r="A31" s="19"/>
      <c r="C31" s="218" t="s">
        <v>447</v>
      </c>
      <c r="D31" s="217">
        <v>1000000</v>
      </c>
      <c r="E31" s="26" t="s">
        <v>446</v>
      </c>
    </row>
    <row r="32" spans="1:12" ht="18" customHeight="1">
      <c r="A32" s="19"/>
    </row>
    <row r="33" spans="1:9" ht="18" customHeight="1">
      <c r="A33" s="19"/>
    </row>
    <row r="34" spans="1:9" ht="18" customHeight="1">
      <c r="A34" s="19"/>
    </row>
    <row r="35" spans="1:9" ht="18" customHeight="1">
      <c r="A35" s="19"/>
    </row>
    <row r="36" spans="1:9" ht="18" customHeight="1">
      <c r="A36" s="19"/>
    </row>
    <row r="37" spans="1:9" ht="18" customHeight="1">
      <c r="A37" s="19"/>
    </row>
    <row r="38" spans="1:9" ht="18" customHeight="1">
      <c r="A38" s="350" t="s">
        <v>160</v>
      </c>
    </row>
    <row r="39" spans="1:9" ht="18" customHeight="1">
      <c r="A39" s="351">
        <v>16</v>
      </c>
      <c r="E39" s="743" t="s">
        <v>445</v>
      </c>
      <c r="F39" s="743"/>
      <c r="G39" s="743" t="s">
        <v>444</v>
      </c>
      <c r="H39" s="743"/>
    </row>
    <row r="40" spans="1:9" ht="18" customHeight="1">
      <c r="E40" s="216" t="s">
        <v>443</v>
      </c>
      <c r="F40" s="216" t="s">
        <v>442</v>
      </c>
      <c r="G40" s="216" t="s">
        <v>443</v>
      </c>
      <c r="H40" s="216" t="s">
        <v>442</v>
      </c>
      <c r="I40" s="215" t="s">
        <v>441</v>
      </c>
    </row>
    <row r="41" spans="1:9" ht="6" customHeight="1">
      <c r="F41" s="214"/>
      <c r="H41" s="214"/>
    </row>
    <row r="42" spans="1:9" ht="18" customHeight="1" thickBot="1">
      <c r="C42" s="209" t="s">
        <v>440</v>
      </c>
      <c r="D42" s="209" t="s">
        <v>435</v>
      </c>
      <c r="E42" s="208">
        <v>20</v>
      </c>
      <c r="F42" s="213" t="s">
        <v>439</v>
      </c>
      <c r="G42" s="208">
        <v>100</v>
      </c>
      <c r="H42" s="212" t="s">
        <v>438</v>
      </c>
      <c r="I42" s="27"/>
    </row>
    <row r="43" spans="1:9" ht="18" customHeight="1" thickBot="1">
      <c r="C43" s="206"/>
      <c r="D43" s="205" t="s">
        <v>434</v>
      </c>
      <c r="E43" s="203">
        <v>13</v>
      </c>
      <c r="F43" s="211">
        <v>222337</v>
      </c>
      <c r="G43" s="203">
        <v>25</v>
      </c>
      <c r="H43" s="202">
        <v>33156</v>
      </c>
      <c r="I43" s="201">
        <f>F43+H43</f>
        <v>255493</v>
      </c>
    </row>
    <row r="44" spans="1:9" ht="6" customHeight="1">
      <c r="E44" s="27"/>
      <c r="F44" s="210"/>
      <c r="G44" s="27"/>
      <c r="H44" s="210"/>
      <c r="I44" s="27"/>
    </row>
    <row r="45" spans="1:9" ht="18" customHeight="1" thickBot="1">
      <c r="C45" s="209" t="s">
        <v>437</v>
      </c>
      <c r="D45" s="209" t="s">
        <v>435</v>
      </c>
      <c r="E45" s="208">
        <v>25</v>
      </c>
      <c r="F45" s="207">
        <v>343400</v>
      </c>
      <c r="G45" s="208">
        <v>50</v>
      </c>
      <c r="H45" s="207">
        <v>32400</v>
      </c>
      <c r="I45" s="27"/>
    </row>
    <row r="46" spans="1:9" ht="18" customHeight="1" thickBot="1">
      <c r="C46" s="206"/>
      <c r="D46" s="205" t="s">
        <v>434</v>
      </c>
      <c r="E46" s="203">
        <v>0</v>
      </c>
      <c r="F46" s="204">
        <v>0</v>
      </c>
      <c r="G46" s="203">
        <v>9</v>
      </c>
      <c r="H46" s="202">
        <v>28240</v>
      </c>
      <c r="I46" s="201">
        <f>F46+H46</f>
        <v>28240</v>
      </c>
    </row>
    <row r="47" spans="1:9" ht="6" customHeight="1">
      <c r="E47" s="27"/>
      <c r="F47" s="210"/>
      <c r="G47" s="27"/>
      <c r="H47" s="210"/>
      <c r="I47" s="27"/>
    </row>
    <row r="48" spans="1:9" ht="18" customHeight="1" thickBot="1">
      <c r="C48" s="209" t="s">
        <v>436</v>
      </c>
      <c r="D48" s="209" t="s">
        <v>435</v>
      </c>
      <c r="E48" s="208">
        <v>25</v>
      </c>
      <c r="F48" s="207">
        <v>490000</v>
      </c>
      <c r="G48" s="208">
        <v>30</v>
      </c>
      <c r="H48" s="207">
        <v>32240</v>
      </c>
      <c r="I48" s="27"/>
    </row>
    <row r="49" spans="3:9" ht="18" customHeight="1" thickBot="1">
      <c r="C49" s="206"/>
      <c r="D49" s="205" t="s">
        <v>434</v>
      </c>
      <c r="E49" s="203">
        <v>5</v>
      </c>
      <c r="F49" s="204">
        <v>161970</v>
      </c>
      <c r="G49" s="203">
        <v>13</v>
      </c>
      <c r="H49" s="202">
        <v>40520</v>
      </c>
      <c r="I49" s="201">
        <f>F49+H49</f>
        <v>202490</v>
      </c>
    </row>
  </sheetData>
  <mergeCells count="2">
    <mergeCell ref="E39:F39"/>
    <mergeCell ref="G39:H39"/>
  </mergeCells>
  <phoneticPr fontId="3"/>
  <printOptions horizontalCentered="1"/>
  <pageMargins left="0.59055118110236227" right="0.59055118110236227" top="0.78740157480314965" bottom="0.39370078740157483" header="0.31496062992125984" footer="0.31496062992125984"/>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view="pageBreakPreview" topLeftCell="A10" zoomScale="85" zoomScaleNormal="85" zoomScaleSheetLayoutView="85" workbookViewId="0">
      <selection activeCell="B15" sqref="B15:G15"/>
    </sheetView>
  </sheetViews>
  <sheetFormatPr defaultColWidth="9" defaultRowHeight="13"/>
  <cols>
    <col min="1" max="1" width="9.90625" style="230" customWidth="1"/>
    <col min="2" max="4" width="9" style="230"/>
    <col min="5" max="5" width="13.6328125" style="230" customWidth="1"/>
    <col min="6" max="6" width="22.453125" style="230" customWidth="1"/>
    <col min="7" max="7" width="30.08984375" style="230" customWidth="1"/>
    <col min="8" max="8" width="13" style="232" customWidth="1"/>
    <col min="9" max="9" width="13" style="230" customWidth="1"/>
    <col min="10" max="10" width="36.08984375" style="230" bestFit="1" customWidth="1"/>
    <col min="11" max="21" width="9" style="231"/>
    <col min="22" max="16384" width="9" style="230"/>
  </cols>
  <sheetData>
    <row r="1" spans="1:21" s="185" customFormat="1" ht="23.5">
      <c r="A1" s="755" t="s">
        <v>501</v>
      </c>
      <c r="B1" s="755"/>
      <c r="C1" s="755"/>
      <c r="D1" s="755"/>
      <c r="E1" s="755"/>
      <c r="F1" s="755"/>
      <c r="G1" s="755"/>
      <c r="H1" s="755"/>
      <c r="I1" s="755"/>
      <c r="K1" s="236"/>
      <c r="L1" s="236"/>
      <c r="M1" s="236"/>
      <c r="N1" s="236"/>
      <c r="O1" s="236"/>
      <c r="P1" s="236"/>
      <c r="Q1" s="236"/>
      <c r="R1" s="236"/>
      <c r="S1" s="236"/>
      <c r="T1" s="236"/>
      <c r="U1" s="236"/>
    </row>
    <row r="2" spans="1:21" ht="21" customHeight="1">
      <c r="A2" s="756" t="s">
        <v>500</v>
      </c>
      <c r="B2" s="756"/>
      <c r="C2" s="756"/>
      <c r="D2" s="756"/>
      <c r="E2" s="756"/>
      <c r="F2" s="756"/>
      <c r="G2" s="756"/>
      <c r="H2" s="756"/>
      <c r="I2" s="756"/>
    </row>
    <row r="3" spans="1:21" ht="13.5" customHeight="1">
      <c r="A3" s="332"/>
      <c r="B3" s="757"/>
      <c r="C3" s="751"/>
      <c r="D3" s="751"/>
      <c r="E3" s="751"/>
      <c r="F3" s="751"/>
      <c r="G3" s="751"/>
      <c r="H3" s="333" t="s">
        <v>499</v>
      </c>
      <c r="I3" s="334" t="s">
        <v>498</v>
      </c>
    </row>
    <row r="4" spans="1:21" ht="21" customHeight="1">
      <c r="A4" s="750">
        <v>1</v>
      </c>
      <c r="B4" s="758" t="s">
        <v>497</v>
      </c>
      <c r="C4" s="759"/>
      <c r="D4" s="759"/>
      <c r="E4" s="759"/>
      <c r="F4" s="759"/>
      <c r="G4" s="760"/>
      <c r="H4" s="751"/>
      <c r="I4" s="746"/>
    </row>
    <row r="5" spans="1:21" ht="95.15" customHeight="1">
      <c r="A5" s="750"/>
      <c r="B5" s="761" t="s">
        <v>579</v>
      </c>
      <c r="C5" s="762"/>
      <c r="D5" s="762"/>
      <c r="E5" s="762"/>
      <c r="F5" s="762"/>
      <c r="G5" s="763"/>
      <c r="H5" s="335" t="s">
        <v>580</v>
      </c>
      <c r="I5" s="336" t="s">
        <v>496</v>
      </c>
      <c r="J5" s="768"/>
      <c r="K5" s="769"/>
      <c r="L5" s="769"/>
      <c r="M5" s="769"/>
      <c r="N5" s="769"/>
      <c r="O5" s="769"/>
      <c r="P5" s="769"/>
      <c r="Q5" s="769"/>
      <c r="R5" s="769"/>
      <c r="S5" s="769"/>
      <c r="T5" s="769"/>
      <c r="U5" s="769"/>
    </row>
    <row r="6" spans="1:21" ht="21" customHeight="1">
      <c r="A6" s="750">
        <v>2</v>
      </c>
      <c r="B6" s="753" t="s">
        <v>495</v>
      </c>
      <c r="C6" s="753"/>
      <c r="D6" s="753"/>
      <c r="E6" s="753"/>
      <c r="F6" s="753"/>
      <c r="G6" s="753"/>
      <c r="H6" s="764"/>
      <c r="I6" s="765"/>
      <c r="J6" s="234"/>
    </row>
    <row r="7" spans="1:21" ht="99.9" customHeight="1">
      <c r="A7" s="750"/>
      <c r="B7" s="761" t="s">
        <v>494</v>
      </c>
      <c r="C7" s="766"/>
      <c r="D7" s="766"/>
      <c r="E7" s="766"/>
      <c r="F7" s="766"/>
      <c r="G7" s="767"/>
      <c r="H7" s="337"/>
      <c r="I7" s="337"/>
      <c r="J7" s="768"/>
      <c r="K7" s="769"/>
      <c r="L7" s="769"/>
      <c r="M7" s="769"/>
      <c r="N7" s="769"/>
      <c r="O7" s="769"/>
      <c r="P7" s="769"/>
      <c r="Q7" s="769"/>
      <c r="R7" s="769"/>
      <c r="S7" s="769"/>
      <c r="T7" s="769"/>
      <c r="U7" s="769"/>
    </row>
    <row r="8" spans="1:21" ht="21" customHeight="1">
      <c r="A8" s="750">
        <v>3</v>
      </c>
      <c r="B8" s="753" t="s">
        <v>493</v>
      </c>
      <c r="C8" s="753"/>
      <c r="D8" s="753"/>
      <c r="E8" s="753"/>
      <c r="F8" s="753"/>
      <c r="G8" s="753"/>
      <c r="H8" s="754"/>
      <c r="I8" s="765"/>
      <c r="J8" s="234"/>
    </row>
    <row r="9" spans="1:21" ht="84.9" customHeight="1">
      <c r="A9" s="750"/>
      <c r="B9" s="747" t="s">
        <v>492</v>
      </c>
      <c r="C9" s="748"/>
      <c r="D9" s="748"/>
      <c r="E9" s="748"/>
      <c r="F9" s="748"/>
      <c r="G9" s="752"/>
      <c r="H9" s="338" t="s">
        <v>491</v>
      </c>
      <c r="I9" s="336" t="s">
        <v>490</v>
      </c>
      <c r="J9" s="770"/>
      <c r="K9" s="769"/>
      <c r="L9" s="769"/>
      <c r="M9" s="769"/>
      <c r="N9" s="769"/>
      <c r="O9" s="769"/>
      <c r="P9" s="769"/>
      <c r="Q9" s="769"/>
      <c r="R9" s="769"/>
      <c r="S9" s="769"/>
      <c r="T9" s="769"/>
      <c r="U9" s="769"/>
    </row>
    <row r="10" spans="1:21" ht="16.5">
      <c r="A10" s="750">
        <v>4</v>
      </c>
      <c r="B10" s="744" t="s">
        <v>489</v>
      </c>
      <c r="C10" s="744"/>
      <c r="D10" s="744"/>
      <c r="E10" s="744"/>
      <c r="F10" s="744"/>
      <c r="G10" s="744"/>
      <c r="H10" s="745"/>
      <c r="I10" s="745"/>
      <c r="J10" s="234"/>
    </row>
    <row r="11" spans="1:21" ht="158.25" customHeight="1">
      <c r="A11" s="750"/>
      <c r="B11" s="747" t="s">
        <v>488</v>
      </c>
      <c r="C11" s="748"/>
      <c r="D11" s="748"/>
      <c r="E11" s="748"/>
      <c r="F11" s="748"/>
      <c r="G11" s="748"/>
      <c r="H11" s="339"/>
      <c r="I11" s="340"/>
      <c r="J11" s="235"/>
      <c r="K11" s="771"/>
      <c r="L11" s="769"/>
      <c r="M11" s="769"/>
      <c r="N11" s="769"/>
      <c r="O11" s="769"/>
      <c r="P11" s="769"/>
      <c r="Q11" s="769"/>
      <c r="R11" s="769"/>
      <c r="S11" s="769"/>
      <c r="T11" s="769"/>
      <c r="U11" s="769"/>
    </row>
    <row r="12" spans="1:21" ht="21" customHeight="1">
      <c r="A12" s="750">
        <v>5</v>
      </c>
      <c r="B12" s="744" t="s">
        <v>487</v>
      </c>
      <c r="C12" s="744"/>
      <c r="D12" s="744"/>
      <c r="E12" s="744"/>
      <c r="F12" s="744"/>
      <c r="G12" s="744"/>
      <c r="H12" s="751"/>
      <c r="I12" s="751"/>
      <c r="J12" s="234"/>
    </row>
    <row r="13" spans="1:21" ht="50.15" customHeight="1">
      <c r="A13" s="750"/>
      <c r="B13" s="747" t="s">
        <v>486</v>
      </c>
      <c r="C13" s="748"/>
      <c r="D13" s="748"/>
      <c r="E13" s="748"/>
      <c r="F13" s="748"/>
      <c r="G13" s="748"/>
      <c r="H13" s="339"/>
      <c r="I13" s="340"/>
      <c r="J13" s="234"/>
      <c r="K13" s="769"/>
      <c r="L13" s="769"/>
      <c r="M13" s="769"/>
      <c r="N13" s="769"/>
      <c r="O13" s="769"/>
      <c r="P13" s="769"/>
      <c r="Q13" s="769"/>
      <c r="R13" s="769"/>
      <c r="S13" s="769"/>
      <c r="T13" s="769"/>
      <c r="U13" s="769"/>
    </row>
    <row r="14" spans="1:21" ht="21" customHeight="1">
      <c r="A14" s="750">
        <v>6</v>
      </c>
      <c r="B14" s="744" t="s">
        <v>485</v>
      </c>
      <c r="C14" s="744"/>
      <c r="D14" s="744"/>
      <c r="E14" s="744"/>
      <c r="F14" s="744"/>
      <c r="G14" s="744"/>
      <c r="H14" s="746"/>
      <c r="I14" s="751"/>
      <c r="J14" s="234"/>
    </row>
    <row r="15" spans="1:21" ht="120" customHeight="1">
      <c r="A15" s="750"/>
      <c r="B15" s="747" t="s">
        <v>484</v>
      </c>
      <c r="C15" s="748"/>
      <c r="D15" s="748"/>
      <c r="E15" s="748"/>
      <c r="F15" s="748"/>
      <c r="G15" s="752"/>
      <c r="H15" s="339"/>
      <c r="I15" s="341"/>
      <c r="J15" s="768"/>
      <c r="K15" s="769"/>
      <c r="L15" s="769"/>
      <c r="M15" s="769"/>
      <c r="N15" s="769"/>
      <c r="O15" s="769"/>
      <c r="P15" s="769"/>
      <c r="Q15" s="769"/>
      <c r="R15" s="769"/>
      <c r="S15" s="769"/>
      <c r="T15" s="769"/>
      <c r="U15" s="234"/>
    </row>
    <row r="16" spans="1:21" ht="21" customHeight="1">
      <c r="A16" s="750">
        <v>7</v>
      </c>
      <c r="B16" s="744" t="s">
        <v>483</v>
      </c>
      <c r="C16" s="744"/>
      <c r="D16" s="744"/>
      <c r="E16" s="744"/>
      <c r="F16" s="744"/>
      <c r="G16" s="744"/>
      <c r="H16" s="745"/>
      <c r="I16" s="746"/>
      <c r="J16" s="234"/>
    </row>
    <row r="17" spans="1:21" ht="39.9" customHeight="1">
      <c r="A17" s="750"/>
      <c r="B17" s="747" t="s">
        <v>482</v>
      </c>
      <c r="C17" s="748"/>
      <c r="D17" s="748"/>
      <c r="E17" s="748"/>
      <c r="F17" s="748"/>
      <c r="G17" s="748"/>
      <c r="H17" s="342"/>
      <c r="I17" s="343" t="s">
        <v>481</v>
      </c>
      <c r="J17" s="768"/>
      <c r="K17" s="769"/>
      <c r="L17" s="769"/>
      <c r="M17" s="769"/>
      <c r="N17" s="769"/>
      <c r="O17" s="769"/>
      <c r="P17" s="769"/>
      <c r="Q17" s="769"/>
      <c r="R17" s="769"/>
      <c r="S17" s="769"/>
      <c r="T17" s="769"/>
      <c r="U17" s="769"/>
    </row>
    <row r="18" spans="1:21" ht="21" customHeight="1">
      <c r="A18" s="750">
        <v>8</v>
      </c>
      <c r="B18" s="753" t="s">
        <v>480</v>
      </c>
      <c r="C18" s="753"/>
      <c r="D18" s="753"/>
      <c r="E18" s="753"/>
      <c r="F18" s="753"/>
      <c r="G18" s="753"/>
      <c r="H18" s="754"/>
      <c r="I18" s="754"/>
      <c r="J18" s="234"/>
    </row>
    <row r="19" spans="1:21" ht="79.5" customHeight="1">
      <c r="A19" s="750"/>
      <c r="B19" s="747" t="s">
        <v>479</v>
      </c>
      <c r="C19" s="748"/>
      <c r="D19" s="748"/>
      <c r="E19" s="748"/>
      <c r="F19" s="748"/>
      <c r="G19" s="752"/>
      <c r="H19" s="335"/>
      <c r="I19" s="344" t="s">
        <v>478</v>
      </c>
      <c r="J19" s="234"/>
      <c r="K19" s="769"/>
      <c r="L19" s="769"/>
      <c r="M19" s="769"/>
      <c r="N19" s="769"/>
      <c r="O19" s="769"/>
      <c r="P19" s="769"/>
      <c r="Q19" s="769"/>
      <c r="R19" s="769"/>
      <c r="S19" s="769"/>
      <c r="T19" s="769"/>
      <c r="U19" s="769"/>
    </row>
    <row r="20" spans="1:21" ht="20.25" customHeight="1">
      <c r="A20" s="3"/>
      <c r="B20" s="345"/>
      <c r="C20" s="3"/>
      <c r="D20" s="3"/>
      <c r="E20" s="3"/>
      <c r="F20" s="346"/>
      <c r="G20" s="3"/>
      <c r="H20" s="3"/>
      <c r="I20" s="3"/>
    </row>
    <row r="21" spans="1:21" ht="20.25" customHeight="1">
      <c r="A21" s="233"/>
      <c r="B21" s="749" t="s">
        <v>477</v>
      </c>
      <c r="C21" s="749"/>
      <c r="D21" s="749"/>
      <c r="E21" s="3"/>
      <c r="F21" s="3"/>
      <c r="G21" s="3"/>
      <c r="H21" s="3"/>
      <c r="I21" s="3"/>
    </row>
    <row r="22" spans="1:21" ht="20.25" customHeight="1">
      <c r="A22" s="3"/>
      <c r="B22" s="3"/>
      <c r="C22" s="3"/>
      <c r="D22" s="3"/>
      <c r="E22" s="3"/>
      <c r="F22" s="3"/>
      <c r="G22" s="3"/>
      <c r="H22" s="3"/>
      <c r="I22" s="3"/>
    </row>
    <row r="23" spans="1:21" ht="20.25" customHeight="1">
      <c r="A23" s="5"/>
      <c r="B23" s="5"/>
      <c r="C23" s="5"/>
      <c r="D23" s="5"/>
      <c r="E23" s="5"/>
      <c r="F23" s="5"/>
      <c r="G23" s="5"/>
      <c r="H23" s="5"/>
      <c r="I23" s="5"/>
    </row>
    <row r="24" spans="1:21" ht="13.5" customHeight="1"/>
    <row r="25" spans="1:21" ht="13.5" customHeight="1"/>
    <row r="26" spans="1:21" ht="13.5" customHeight="1"/>
    <row r="27" spans="1:21" ht="13.5" customHeight="1"/>
    <row r="28" spans="1:21" ht="13.5" customHeight="1"/>
    <row r="29" spans="1:21" ht="13.5" customHeight="1"/>
    <row r="30" spans="1:21" ht="13.5" customHeight="1"/>
    <row r="31" spans="1:21" ht="13.5" customHeight="1"/>
    <row r="32" spans="1:21" ht="13.5" customHeight="1"/>
  </sheetData>
  <mergeCells count="44">
    <mergeCell ref="J5:U5"/>
    <mergeCell ref="J7:U7"/>
    <mergeCell ref="J9:U9"/>
    <mergeCell ref="J15:T15"/>
    <mergeCell ref="K19:U19"/>
    <mergeCell ref="K11:U11"/>
    <mergeCell ref="K13:U13"/>
    <mergeCell ref="J17:U17"/>
    <mergeCell ref="A6:A7"/>
    <mergeCell ref="B6:G6"/>
    <mergeCell ref="H6:I6"/>
    <mergeCell ref="B7:G7"/>
    <mergeCell ref="A8:A9"/>
    <mergeCell ref="B8:G8"/>
    <mergeCell ref="H8:I8"/>
    <mergeCell ref="B9:G9"/>
    <mergeCell ref="A1:I1"/>
    <mergeCell ref="A2:I2"/>
    <mergeCell ref="B3:G3"/>
    <mergeCell ref="A4:A5"/>
    <mergeCell ref="B4:G4"/>
    <mergeCell ref="H4:I4"/>
    <mergeCell ref="B5:G5"/>
    <mergeCell ref="A10:A11"/>
    <mergeCell ref="A12:A13"/>
    <mergeCell ref="B10:G10"/>
    <mergeCell ref="H10:I10"/>
    <mergeCell ref="B11:G11"/>
    <mergeCell ref="B12:G12"/>
    <mergeCell ref="H12:I12"/>
    <mergeCell ref="B13:G13"/>
    <mergeCell ref="B16:G16"/>
    <mergeCell ref="H16:I16"/>
    <mergeCell ref="B17:G17"/>
    <mergeCell ref="B21:D21"/>
    <mergeCell ref="A14:A15"/>
    <mergeCell ref="B14:G14"/>
    <mergeCell ref="H14:I14"/>
    <mergeCell ref="B15:G15"/>
    <mergeCell ref="A18:A19"/>
    <mergeCell ref="B18:G18"/>
    <mergeCell ref="H18:I18"/>
    <mergeCell ref="B19:G19"/>
    <mergeCell ref="A16:A17"/>
  </mergeCells>
  <phoneticPr fontId="3"/>
  <printOptions horizontalCentered="1" verticalCentered="1"/>
  <pageMargins left="0.70866141732283472" right="0.70866141732283472" top="0.74803149606299213" bottom="0.74803149606299213" header="0.31496062992125984" footer="0.31496062992125984"/>
  <pageSetup paperSize="9" scale="68" orientation="portrait" horizontalDpi="4294967293" r:id="rId1"/>
  <headerFooter scaleWithDoc="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3"/>
  <sheetViews>
    <sheetView view="pageBreakPreview" zoomScaleSheetLayoutView="100" workbookViewId="0">
      <selection activeCell="D5" sqref="D5"/>
    </sheetView>
  </sheetViews>
  <sheetFormatPr defaultColWidth="8.6328125" defaultRowHeight="14"/>
  <cols>
    <col min="1" max="1" width="0.6328125" style="237" customWidth="1"/>
    <col min="2" max="2" width="1.1796875" style="237" customWidth="1"/>
    <col min="3" max="3" width="12" style="237" customWidth="1"/>
    <col min="4" max="5" width="6" style="237" customWidth="1"/>
    <col min="6" max="6" width="9.6328125" style="237" customWidth="1"/>
    <col min="7" max="7" width="10.1796875" style="237" customWidth="1"/>
    <col min="8" max="8" width="12" style="237" customWidth="1"/>
    <col min="9" max="10" width="6" style="237" customWidth="1"/>
    <col min="11" max="11" width="9.6328125" style="238" customWidth="1"/>
    <col min="12" max="12" width="10.1796875" style="237" customWidth="1"/>
    <col min="13" max="14" width="1.1796875" style="237" customWidth="1"/>
    <col min="15" max="15" width="2.36328125" style="237" customWidth="1"/>
    <col min="16" max="16384" width="8.6328125" style="237"/>
  </cols>
  <sheetData>
    <row r="1" spans="2:14" ht="3.75" customHeight="1"/>
    <row r="2" spans="2:14" ht="7.5" customHeight="1">
      <c r="B2" s="302"/>
      <c r="C2" s="302"/>
      <c r="D2" s="302"/>
      <c r="E2" s="302"/>
      <c r="F2" s="302"/>
      <c r="G2" s="302"/>
      <c r="H2" s="302"/>
      <c r="I2" s="302"/>
      <c r="J2" s="302"/>
      <c r="K2" s="303"/>
      <c r="L2" s="302"/>
      <c r="M2" s="302"/>
      <c r="N2" s="302"/>
    </row>
    <row r="3" spans="2:14" ht="22.5" customHeight="1">
      <c r="B3" s="302"/>
      <c r="C3" s="772" t="s">
        <v>578</v>
      </c>
      <c r="D3" s="772"/>
      <c r="E3" s="772"/>
      <c r="F3" s="772"/>
      <c r="G3" s="772"/>
      <c r="H3" s="772"/>
      <c r="I3" s="772"/>
      <c r="J3" s="772"/>
      <c r="K3" s="772"/>
      <c r="L3" s="772"/>
      <c r="M3" s="302"/>
      <c r="N3" s="302"/>
    </row>
    <row r="4" spans="2:14" ht="18.75" customHeight="1">
      <c r="B4" s="302"/>
      <c r="C4" s="776" t="s">
        <v>527</v>
      </c>
      <c r="D4" s="776"/>
      <c r="E4" s="776"/>
      <c r="F4" s="776"/>
      <c r="G4" s="776"/>
      <c r="H4" s="776"/>
      <c r="I4" s="776"/>
      <c r="J4" s="776"/>
      <c r="K4" s="776"/>
      <c r="L4" s="776"/>
      <c r="M4" s="302"/>
      <c r="N4" s="302"/>
    </row>
    <row r="5" spans="2:14" ht="18.75" customHeight="1">
      <c r="B5" s="302"/>
      <c r="C5" s="253" t="s">
        <v>526</v>
      </c>
      <c r="D5" s="253"/>
      <c r="E5" s="253"/>
      <c r="F5" s="253"/>
      <c r="G5" s="304"/>
      <c r="H5" s="304"/>
      <c r="I5" s="304"/>
      <c r="J5" s="304"/>
      <c r="K5" s="305"/>
      <c r="L5" s="304"/>
      <c r="M5" s="302"/>
      <c r="N5" s="302"/>
    </row>
    <row r="6" spans="2:14" ht="19.5" customHeight="1">
      <c r="B6" s="302"/>
      <c r="C6" s="773" t="s">
        <v>525</v>
      </c>
      <c r="D6" s="773"/>
      <c r="E6" s="773"/>
      <c r="F6" s="773"/>
      <c r="G6" s="773"/>
      <c r="H6" s="773" t="s">
        <v>524</v>
      </c>
      <c r="I6" s="773"/>
      <c r="J6" s="773"/>
      <c r="K6" s="773"/>
      <c r="L6" s="773"/>
      <c r="M6" s="302"/>
      <c r="N6" s="302"/>
    </row>
    <row r="7" spans="2:14" ht="19.5" customHeight="1">
      <c r="B7" s="302"/>
      <c r="C7" s="252"/>
      <c r="D7" s="252" t="s">
        <v>523</v>
      </c>
      <c r="E7" s="252" t="s">
        <v>522</v>
      </c>
      <c r="F7" s="252" t="s">
        <v>521</v>
      </c>
      <c r="G7" s="306"/>
      <c r="H7" s="252"/>
      <c r="I7" s="252" t="s">
        <v>523</v>
      </c>
      <c r="J7" s="252" t="s">
        <v>522</v>
      </c>
      <c r="K7" s="251" t="s">
        <v>521</v>
      </c>
      <c r="L7" s="306"/>
      <c r="M7" s="302"/>
      <c r="N7" s="302"/>
    </row>
    <row r="8" spans="2:14" ht="19.5" customHeight="1">
      <c r="B8" s="302"/>
      <c r="C8" s="774" t="s">
        <v>520</v>
      </c>
      <c r="D8" s="774"/>
      <c r="E8" s="307"/>
      <c r="F8" s="307"/>
      <c r="G8" s="308">
        <f>F9+F10+F11+F12</f>
        <v>36500</v>
      </c>
      <c r="H8" s="250" t="s">
        <v>519</v>
      </c>
      <c r="I8" s="309">
        <v>305</v>
      </c>
      <c r="J8" s="243">
        <v>73</v>
      </c>
      <c r="K8" s="310">
        <f>I8*J8</f>
        <v>22265</v>
      </c>
      <c r="L8" s="311">
        <f>K8</f>
        <v>22265</v>
      </c>
      <c r="M8" s="302"/>
      <c r="N8" s="302"/>
    </row>
    <row r="9" spans="2:14" ht="19.5" customHeight="1">
      <c r="B9" s="302"/>
      <c r="C9" s="312" t="s">
        <v>518</v>
      </c>
      <c r="D9" s="313">
        <v>500</v>
      </c>
      <c r="E9" s="307">
        <v>73</v>
      </c>
      <c r="F9" s="307">
        <f>D9*E9</f>
        <v>36500</v>
      </c>
      <c r="G9" s="311"/>
      <c r="H9" s="248"/>
      <c r="I9" s="307"/>
      <c r="J9" s="307"/>
      <c r="K9" s="314"/>
      <c r="L9" s="311"/>
      <c r="M9" s="302"/>
      <c r="N9" s="302"/>
    </row>
    <row r="10" spans="2:14" ht="19.5" customHeight="1">
      <c r="B10" s="302"/>
      <c r="C10" s="312"/>
      <c r="D10" s="313"/>
      <c r="E10" s="307"/>
      <c r="F10" s="307"/>
      <c r="G10" s="311"/>
      <c r="H10" s="248" t="s">
        <v>517</v>
      </c>
      <c r="I10" s="307"/>
      <c r="J10" s="307"/>
      <c r="K10" s="314"/>
      <c r="L10" s="311"/>
      <c r="M10" s="302"/>
      <c r="N10" s="302"/>
    </row>
    <row r="11" spans="2:14" ht="19.5" customHeight="1">
      <c r="B11" s="302"/>
      <c r="C11" s="249"/>
      <c r="D11" s="313"/>
      <c r="E11" s="307"/>
      <c r="F11" s="307"/>
      <c r="G11" s="311"/>
      <c r="H11" s="248"/>
      <c r="I11" s="307">
        <v>500</v>
      </c>
      <c r="J11" s="307">
        <v>12</v>
      </c>
      <c r="K11" s="314">
        <f>I11*J11</f>
        <v>6000</v>
      </c>
      <c r="L11" s="311">
        <f>K11</f>
        <v>6000</v>
      </c>
      <c r="M11" s="302"/>
      <c r="N11" s="302"/>
    </row>
    <row r="12" spans="2:14" ht="19.5" customHeight="1">
      <c r="B12" s="302"/>
      <c r="C12" s="315"/>
      <c r="D12" s="313"/>
      <c r="E12" s="307"/>
      <c r="F12" s="307"/>
      <c r="G12" s="311"/>
      <c r="H12" s="248"/>
      <c r="I12" s="307"/>
      <c r="J12" s="307"/>
      <c r="K12" s="314"/>
      <c r="L12" s="311"/>
      <c r="M12" s="302"/>
      <c r="N12" s="302"/>
    </row>
    <row r="13" spans="2:14" ht="19.5" customHeight="1">
      <c r="B13" s="302"/>
      <c r="C13" s="316"/>
      <c r="D13" s="307"/>
      <c r="E13" s="307"/>
      <c r="F13" s="307"/>
      <c r="G13" s="311"/>
      <c r="H13" s="248" t="s">
        <v>516</v>
      </c>
      <c r="I13" s="307"/>
      <c r="J13" s="307"/>
      <c r="K13" s="314"/>
      <c r="L13" s="311">
        <v>7000</v>
      </c>
      <c r="M13" s="302"/>
      <c r="N13" s="302"/>
    </row>
    <row r="14" spans="2:14" ht="19.5" customHeight="1">
      <c r="B14" s="302"/>
      <c r="C14" s="317"/>
      <c r="D14" s="302"/>
      <c r="E14" s="302"/>
      <c r="F14" s="307"/>
      <c r="G14" s="311"/>
      <c r="H14" s="247"/>
      <c r="I14" s="313"/>
      <c r="J14" s="313"/>
      <c r="K14" s="318"/>
      <c r="L14" s="311"/>
      <c r="M14" s="302"/>
      <c r="N14" s="302"/>
    </row>
    <row r="15" spans="2:14" ht="19.5" customHeight="1">
      <c r="B15" s="302"/>
      <c r="C15" s="316"/>
      <c r="D15" s="302"/>
      <c r="E15" s="302"/>
      <c r="F15" s="307"/>
      <c r="G15" s="311"/>
      <c r="H15" s="243" t="s">
        <v>515</v>
      </c>
      <c r="I15" s="313"/>
      <c r="J15" s="313"/>
      <c r="K15" s="318"/>
      <c r="L15" s="311">
        <v>600</v>
      </c>
      <c r="M15" s="302"/>
      <c r="N15" s="302"/>
    </row>
    <row r="16" spans="2:14" ht="19.5" customHeight="1">
      <c r="B16" s="302"/>
      <c r="C16" s="316"/>
      <c r="D16" s="302"/>
      <c r="E16" s="302"/>
      <c r="F16" s="307"/>
      <c r="G16" s="311"/>
      <c r="H16" s="243"/>
      <c r="I16" s="307"/>
      <c r="J16" s="307"/>
      <c r="K16" s="314"/>
      <c r="L16" s="311"/>
      <c r="M16" s="302"/>
      <c r="N16" s="302"/>
    </row>
    <row r="17" spans="2:14" ht="19.5" customHeight="1">
      <c r="B17" s="302"/>
      <c r="C17" s="316"/>
      <c r="D17" s="302"/>
      <c r="E17" s="302"/>
      <c r="F17" s="307"/>
      <c r="G17" s="311"/>
      <c r="H17" s="243"/>
      <c r="I17" s="307"/>
      <c r="J17" s="307"/>
      <c r="K17" s="314"/>
      <c r="L17" s="311"/>
      <c r="M17" s="302"/>
      <c r="N17" s="302"/>
    </row>
    <row r="18" spans="2:14" ht="19.5" customHeight="1">
      <c r="B18" s="302"/>
      <c r="C18" s="316" t="s">
        <v>514</v>
      </c>
      <c r="D18" s="246" t="s">
        <v>513</v>
      </c>
      <c r="E18" s="319" t="s">
        <v>512</v>
      </c>
      <c r="F18" s="307"/>
      <c r="G18" s="311"/>
      <c r="H18" s="243"/>
      <c r="I18" s="307"/>
      <c r="J18" s="307"/>
      <c r="K18" s="314"/>
      <c r="L18" s="311"/>
      <c r="M18" s="302"/>
      <c r="N18" s="302"/>
    </row>
    <row r="19" spans="2:14" ht="19.5" customHeight="1">
      <c r="B19" s="302"/>
      <c r="C19" s="244"/>
      <c r="D19" s="320" t="s">
        <v>511</v>
      </c>
      <c r="E19" s="321">
        <v>58</v>
      </c>
      <c r="F19" s="307"/>
      <c r="G19" s="311"/>
      <c r="H19" s="245"/>
      <c r="I19" s="307"/>
      <c r="J19" s="307"/>
      <c r="K19" s="314"/>
      <c r="L19" s="311"/>
      <c r="M19" s="302"/>
      <c r="N19" s="302"/>
    </row>
    <row r="20" spans="2:14" ht="19.5" customHeight="1">
      <c r="B20" s="302"/>
      <c r="C20" s="244"/>
      <c r="D20" s="320" t="s">
        <v>510</v>
      </c>
      <c r="E20" s="321">
        <v>80</v>
      </c>
      <c r="F20" s="307"/>
      <c r="G20" s="311"/>
      <c r="H20" s="322"/>
      <c r="I20" s="307"/>
      <c r="J20" s="307"/>
      <c r="K20" s="314"/>
      <c r="L20" s="311"/>
      <c r="M20" s="302"/>
      <c r="N20" s="302"/>
    </row>
    <row r="21" spans="2:14" ht="19.5" customHeight="1">
      <c r="B21" s="302"/>
      <c r="C21" s="244"/>
      <c r="D21" s="320" t="s">
        <v>509</v>
      </c>
      <c r="E21" s="321">
        <v>57</v>
      </c>
      <c r="F21" s="307"/>
      <c r="G21" s="311"/>
      <c r="H21" s="245"/>
      <c r="I21" s="307"/>
      <c r="J21" s="307"/>
      <c r="K21" s="314"/>
      <c r="L21" s="311"/>
      <c r="M21" s="302"/>
      <c r="N21" s="302"/>
    </row>
    <row r="22" spans="2:14" ht="19.5" customHeight="1">
      <c r="B22" s="302"/>
      <c r="C22" s="244"/>
      <c r="D22" s="320" t="s">
        <v>508</v>
      </c>
      <c r="E22" s="321">
        <v>93</v>
      </c>
      <c r="F22" s="320"/>
      <c r="G22" s="311"/>
      <c r="H22" s="322"/>
      <c r="I22" s="307"/>
      <c r="J22" s="307"/>
      <c r="K22" s="314"/>
      <c r="L22" s="311"/>
      <c r="M22" s="302"/>
      <c r="N22" s="302"/>
    </row>
    <row r="23" spans="2:14" ht="19.5" customHeight="1">
      <c r="B23" s="302"/>
      <c r="C23" s="244"/>
      <c r="D23" s="320" t="s">
        <v>507</v>
      </c>
      <c r="E23" s="321">
        <v>79</v>
      </c>
      <c r="F23" s="320"/>
      <c r="G23" s="311"/>
      <c r="H23" s="243"/>
      <c r="I23" s="307"/>
      <c r="J23" s="307"/>
      <c r="K23" s="314"/>
      <c r="L23" s="311"/>
      <c r="M23" s="302"/>
      <c r="N23" s="302"/>
    </row>
    <row r="24" spans="2:14" ht="19.5" customHeight="1">
      <c r="B24" s="302"/>
      <c r="C24" s="241"/>
      <c r="D24" s="321" t="s">
        <v>506</v>
      </c>
      <c r="E24" s="321">
        <v>74</v>
      </c>
      <c r="F24" s="320"/>
      <c r="G24" s="311"/>
      <c r="H24" s="242"/>
      <c r="I24" s="313"/>
      <c r="J24" s="313"/>
      <c r="K24" s="318"/>
      <c r="L24" s="311"/>
      <c r="M24" s="302"/>
      <c r="N24" s="302"/>
    </row>
    <row r="25" spans="2:14" ht="19.5" customHeight="1">
      <c r="B25" s="302"/>
      <c r="C25" s="241" t="s">
        <v>505</v>
      </c>
      <c r="D25" s="321" t="s">
        <v>504</v>
      </c>
      <c r="E25" s="321">
        <f>AVERAGE(E19:E24)</f>
        <v>73.5</v>
      </c>
      <c r="F25" s="320"/>
      <c r="G25" s="311"/>
      <c r="H25" s="302"/>
      <c r="I25" s="313"/>
      <c r="J25" s="313"/>
      <c r="K25" s="318"/>
      <c r="L25" s="311"/>
      <c r="M25" s="302"/>
      <c r="N25" s="302"/>
    </row>
    <row r="26" spans="2:14" ht="19.5" customHeight="1">
      <c r="B26" s="302"/>
      <c r="C26" s="317"/>
      <c r="D26" s="302"/>
      <c r="E26" s="302"/>
      <c r="F26" s="320"/>
      <c r="G26" s="311"/>
      <c r="H26" s="302"/>
      <c r="I26" s="323"/>
      <c r="J26" s="324"/>
      <c r="K26" s="318"/>
      <c r="L26" s="311"/>
      <c r="M26" s="302"/>
      <c r="N26" s="302"/>
    </row>
    <row r="27" spans="2:14" ht="19.5" customHeight="1">
      <c r="B27" s="302"/>
      <c r="C27" s="317"/>
      <c r="D27" s="302"/>
      <c r="E27" s="302"/>
      <c r="F27" s="307"/>
      <c r="G27" s="311"/>
      <c r="H27" s="323"/>
      <c r="I27" s="307"/>
      <c r="J27" s="325"/>
      <c r="K27" s="314"/>
      <c r="L27" s="311"/>
      <c r="M27" s="302"/>
      <c r="N27" s="302"/>
    </row>
    <row r="28" spans="2:14" ht="19.5" customHeight="1">
      <c r="B28" s="302"/>
      <c r="C28" s="317"/>
      <c r="D28" s="302"/>
      <c r="E28" s="302"/>
      <c r="F28" s="307"/>
      <c r="G28" s="311"/>
      <c r="H28" s="323"/>
      <c r="I28" s="307"/>
      <c r="J28" s="325"/>
      <c r="K28" s="314"/>
      <c r="L28" s="311"/>
      <c r="M28" s="302"/>
      <c r="N28" s="302"/>
    </row>
    <row r="29" spans="2:14" ht="19.5" customHeight="1">
      <c r="B29" s="302"/>
      <c r="C29" s="326"/>
      <c r="D29" s="302"/>
      <c r="E29" s="302"/>
      <c r="F29" s="307"/>
      <c r="G29" s="311"/>
      <c r="H29" s="243"/>
      <c r="I29" s="307"/>
      <c r="J29" s="307"/>
      <c r="K29" s="314"/>
      <c r="L29" s="311"/>
      <c r="M29" s="302"/>
      <c r="N29" s="302"/>
    </row>
    <row r="30" spans="2:14" ht="19.5" customHeight="1">
      <c r="B30" s="302"/>
      <c r="C30" s="326"/>
      <c r="D30" s="302"/>
      <c r="E30" s="302"/>
      <c r="F30" s="307"/>
      <c r="G30" s="311"/>
      <c r="H30" s="327"/>
      <c r="I30" s="328"/>
      <c r="J30" s="307"/>
      <c r="K30" s="314"/>
      <c r="L30" s="311"/>
      <c r="M30" s="302"/>
      <c r="N30" s="302"/>
    </row>
    <row r="31" spans="2:14" ht="19.5" customHeight="1">
      <c r="B31" s="302"/>
      <c r="C31" s="326"/>
      <c r="D31" s="302"/>
      <c r="E31" s="302"/>
      <c r="F31" s="307"/>
      <c r="G31" s="311"/>
      <c r="H31" s="243"/>
      <c r="I31" s="307"/>
      <c r="J31" s="307"/>
      <c r="K31" s="314"/>
      <c r="L31" s="311"/>
      <c r="M31" s="302"/>
      <c r="N31" s="302"/>
    </row>
    <row r="32" spans="2:14" ht="19.5" customHeight="1">
      <c r="B32" s="302"/>
      <c r="C32" s="329"/>
      <c r="D32" s="307"/>
      <c r="E32" s="307"/>
      <c r="F32" s="307"/>
      <c r="G32" s="311"/>
      <c r="H32" s="327"/>
      <c r="I32" s="328"/>
      <c r="J32" s="307"/>
      <c r="K32" s="314"/>
      <c r="L32" s="311"/>
      <c r="M32" s="302"/>
      <c r="N32" s="302"/>
    </row>
    <row r="33" spans="2:16" ht="19.5" customHeight="1">
      <c r="B33" s="302"/>
      <c r="C33" s="329"/>
      <c r="D33" s="307"/>
      <c r="E33" s="307"/>
      <c r="F33" s="307"/>
      <c r="G33" s="311"/>
      <c r="H33" s="247"/>
      <c r="I33" s="313"/>
      <c r="J33" s="307"/>
      <c r="K33" s="314"/>
      <c r="L33" s="311"/>
      <c r="M33" s="302"/>
      <c r="N33" s="302"/>
      <c r="P33" s="240"/>
    </row>
    <row r="34" spans="2:16" ht="19.5" customHeight="1">
      <c r="B34" s="302"/>
      <c r="C34" s="329"/>
      <c r="D34" s="307"/>
      <c r="E34" s="307"/>
      <c r="F34" s="307"/>
      <c r="G34" s="311"/>
      <c r="H34" s="247"/>
      <c r="I34" s="313"/>
      <c r="J34" s="307"/>
      <c r="K34" s="314"/>
      <c r="L34" s="311"/>
      <c r="M34" s="302"/>
      <c r="N34" s="302"/>
      <c r="P34" s="240"/>
    </row>
    <row r="35" spans="2:16" ht="19.5" customHeight="1">
      <c r="B35" s="302"/>
      <c r="C35" s="329"/>
      <c r="D35" s="307"/>
      <c r="E35" s="307"/>
      <c r="F35" s="307"/>
      <c r="G35" s="311"/>
      <c r="H35" s="247"/>
      <c r="I35" s="313"/>
      <c r="J35" s="307"/>
      <c r="K35" s="314"/>
      <c r="L35" s="311"/>
      <c r="M35" s="302"/>
      <c r="N35" s="302"/>
      <c r="P35" s="240"/>
    </row>
    <row r="36" spans="2:16" ht="19.5" customHeight="1">
      <c r="B36" s="302"/>
      <c r="C36" s="329"/>
      <c r="D36" s="307"/>
      <c r="E36" s="307"/>
      <c r="F36" s="307"/>
      <c r="G36" s="311"/>
      <c r="H36" s="242"/>
      <c r="I36" s="313"/>
      <c r="J36" s="307"/>
      <c r="K36" s="314"/>
      <c r="L36" s="311"/>
      <c r="M36" s="302"/>
      <c r="N36" s="302"/>
      <c r="P36" s="240"/>
    </row>
    <row r="37" spans="2:16" ht="19.5" customHeight="1">
      <c r="B37" s="302"/>
      <c r="C37" s="329"/>
      <c r="D37" s="307"/>
      <c r="E37" s="307"/>
      <c r="F37" s="307"/>
      <c r="G37" s="311"/>
      <c r="H37" s="328"/>
      <c r="I37" s="307"/>
      <c r="J37" s="307"/>
      <c r="K37" s="314"/>
      <c r="L37" s="311"/>
      <c r="M37" s="302"/>
      <c r="N37" s="302"/>
    </row>
    <row r="38" spans="2:16" ht="19.5" customHeight="1">
      <c r="B38" s="302"/>
      <c r="C38" s="329"/>
      <c r="D38" s="307"/>
      <c r="E38" s="307"/>
      <c r="F38" s="307"/>
      <c r="G38" s="311"/>
      <c r="H38" s="328"/>
      <c r="I38" s="307"/>
      <c r="J38" s="307"/>
      <c r="K38" s="314"/>
      <c r="L38" s="311"/>
      <c r="M38" s="302"/>
      <c r="N38" s="302"/>
    </row>
    <row r="39" spans="2:16" ht="19.5" customHeight="1" thickBot="1">
      <c r="B39" s="302"/>
      <c r="C39" s="329"/>
      <c r="D39" s="307"/>
      <c r="E39" s="307"/>
      <c r="F39" s="307"/>
      <c r="G39" s="311"/>
      <c r="H39" s="243"/>
      <c r="I39" s="243"/>
      <c r="J39" s="243"/>
      <c r="K39" s="310"/>
      <c r="L39" s="311"/>
      <c r="M39" s="302"/>
      <c r="N39" s="302"/>
    </row>
    <row r="40" spans="2:16" ht="19.5" customHeight="1" thickTop="1">
      <c r="B40" s="302"/>
      <c r="C40" s="775" t="s">
        <v>503</v>
      </c>
      <c r="D40" s="775"/>
      <c r="E40" s="775"/>
      <c r="F40" s="775"/>
      <c r="G40" s="330">
        <f>SUM(G8:G39)</f>
        <v>36500</v>
      </c>
      <c r="H40" s="775" t="s">
        <v>503</v>
      </c>
      <c r="I40" s="775"/>
      <c r="J40" s="775"/>
      <c r="K40" s="775"/>
      <c r="L40" s="330">
        <f>SUM(L7:L39)</f>
        <v>35865</v>
      </c>
      <c r="M40" s="302"/>
      <c r="N40" s="302"/>
    </row>
    <row r="41" spans="2:16" ht="19.5" customHeight="1">
      <c r="B41" s="302"/>
      <c r="C41" s="302"/>
      <c r="D41" s="302"/>
      <c r="E41" s="302"/>
      <c r="F41" s="302"/>
      <c r="G41" s="302"/>
      <c r="H41" s="302"/>
      <c r="I41" s="302"/>
      <c r="J41" s="302"/>
      <c r="K41" s="239" t="s">
        <v>502</v>
      </c>
      <c r="L41" s="331">
        <f>G40-L40</f>
        <v>635</v>
      </c>
      <c r="M41" s="302"/>
      <c r="N41" s="302"/>
    </row>
    <row r="42" spans="2:16">
      <c r="B42" s="302"/>
      <c r="C42" s="302"/>
      <c r="D42" s="302"/>
      <c r="E42" s="302"/>
      <c r="F42" s="302"/>
      <c r="G42" s="302"/>
      <c r="H42" s="302"/>
      <c r="I42" s="302"/>
      <c r="J42" s="302"/>
      <c r="K42" s="303"/>
      <c r="L42" s="302"/>
      <c r="M42" s="302"/>
      <c r="N42" s="302"/>
    </row>
    <row r="43" spans="2:16">
      <c r="B43" s="302"/>
      <c r="C43" s="302"/>
      <c r="D43" s="302"/>
      <c r="E43" s="302"/>
      <c r="F43" s="302"/>
      <c r="G43" s="302"/>
      <c r="H43" s="302"/>
      <c r="I43" s="302"/>
      <c r="J43" s="302"/>
      <c r="K43" s="303"/>
      <c r="L43" s="302"/>
      <c r="M43" s="302"/>
      <c r="N43" s="302"/>
    </row>
  </sheetData>
  <sheetProtection selectLockedCells="1" selectUnlockedCells="1"/>
  <mergeCells count="7">
    <mergeCell ref="C3:L3"/>
    <mergeCell ref="C6:G6"/>
    <mergeCell ref="H6:L6"/>
    <mergeCell ref="C8:D8"/>
    <mergeCell ref="C40:F40"/>
    <mergeCell ref="H40:K40"/>
    <mergeCell ref="C4:L4"/>
  </mergeCells>
  <phoneticPr fontId="3"/>
  <pageMargins left="0.59027777777777779" right="0.39374999999999999" top="0.98402777777777772" bottom="0.78749999999999998" header="0.51180555555555551" footer="0.51180555555555551"/>
  <pageSetup paperSize="9" firstPageNumber="0"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view="pageBreakPreview" topLeftCell="A21" zoomScaleSheetLayoutView="100" workbookViewId="0">
      <selection activeCell="G32" sqref="G31:G32"/>
    </sheetView>
  </sheetViews>
  <sheetFormatPr defaultColWidth="9" defaultRowHeight="13"/>
  <cols>
    <col min="1" max="1" width="8.6328125" style="254" customWidth="1"/>
    <col min="2" max="2" width="2.453125" style="254" bestFit="1" customWidth="1"/>
    <col min="3" max="3" width="17.36328125" style="254" customWidth="1"/>
    <col min="4" max="4" width="12.453125" style="254" customWidth="1"/>
    <col min="5" max="5" width="2.453125" style="254" bestFit="1" customWidth="1"/>
    <col min="6" max="6" width="46.36328125" style="254" customWidth="1"/>
    <col min="7" max="7" width="12.453125" style="254" customWidth="1"/>
    <col min="8" max="8" width="1.08984375" style="254" customWidth="1"/>
    <col min="9" max="16384" width="9" style="254"/>
  </cols>
  <sheetData>
    <row r="1" spans="2:7" ht="23.5">
      <c r="B1" s="778" t="s">
        <v>552</v>
      </c>
      <c r="C1" s="778"/>
      <c r="D1" s="778"/>
      <c r="E1" s="778"/>
      <c r="F1" s="778"/>
      <c r="G1" s="778"/>
    </row>
    <row r="2" spans="2:7" s="298" customFormat="1" ht="19">
      <c r="B2" s="299"/>
      <c r="C2" s="299"/>
      <c r="D2" s="299"/>
      <c r="E2" s="299"/>
      <c r="F2" s="299"/>
      <c r="G2" s="299"/>
    </row>
    <row r="3" spans="2:7" ht="14">
      <c r="B3" s="255"/>
      <c r="C3" s="255"/>
      <c r="D3" s="255"/>
      <c r="E3" s="255"/>
      <c r="F3" s="779" t="s">
        <v>551</v>
      </c>
      <c r="G3" s="779"/>
    </row>
    <row r="4" spans="2:7" ht="14.5" thickBot="1">
      <c r="B4" s="255"/>
      <c r="C4" s="255"/>
      <c r="D4" s="255"/>
      <c r="E4" s="255"/>
      <c r="F4" s="255"/>
      <c r="G4" s="297" t="s">
        <v>363</v>
      </c>
    </row>
    <row r="5" spans="2:7" ht="14">
      <c r="B5" s="780" t="s">
        <v>362</v>
      </c>
      <c r="C5" s="781"/>
      <c r="D5" s="781"/>
      <c r="E5" s="780" t="s">
        <v>550</v>
      </c>
      <c r="F5" s="781"/>
      <c r="G5" s="782"/>
    </row>
    <row r="6" spans="2:7" ht="14.5" thickBot="1">
      <c r="B6" s="784" t="s">
        <v>360</v>
      </c>
      <c r="C6" s="785"/>
      <c r="D6" s="296" t="s">
        <v>359</v>
      </c>
      <c r="E6" s="784" t="s">
        <v>360</v>
      </c>
      <c r="F6" s="785"/>
      <c r="G6" s="295" t="s">
        <v>359</v>
      </c>
    </row>
    <row r="7" spans="2:7" ht="15">
      <c r="B7" s="294">
        <v>1</v>
      </c>
      <c r="C7" s="293" t="s">
        <v>358</v>
      </c>
      <c r="D7" s="292">
        <v>2407130</v>
      </c>
      <c r="E7" s="291">
        <v>1</v>
      </c>
      <c r="F7" s="290" t="s">
        <v>549</v>
      </c>
      <c r="G7" s="289"/>
    </row>
    <row r="8" spans="2:7" ht="28">
      <c r="B8" s="281">
        <v>2</v>
      </c>
      <c r="C8" s="288" t="s">
        <v>548</v>
      </c>
      <c r="D8" s="287">
        <v>55500</v>
      </c>
      <c r="E8" s="263"/>
      <c r="F8" s="280" t="s">
        <v>547</v>
      </c>
      <c r="G8" s="267">
        <f>10*4000</f>
        <v>40000</v>
      </c>
    </row>
    <row r="9" spans="2:7" ht="28">
      <c r="B9" s="284"/>
      <c r="C9" s="286"/>
      <c r="D9" s="285"/>
      <c r="E9" s="263"/>
      <c r="F9" s="277" t="s">
        <v>546</v>
      </c>
      <c r="G9" s="267">
        <f>12*10000</f>
        <v>120000</v>
      </c>
    </row>
    <row r="10" spans="2:7" ht="15">
      <c r="B10" s="281">
        <v>3</v>
      </c>
      <c r="C10" s="262" t="s">
        <v>545</v>
      </c>
      <c r="D10" s="261">
        <v>165000</v>
      </c>
      <c r="E10" s="263"/>
      <c r="F10" s="277" t="s">
        <v>534</v>
      </c>
      <c r="G10" s="267">
        <v>25000</v>
      </c>
    </row>
    <row r="11" spans="2:7" ht="15">
      <c r="B11" s="284"/>
      <c r="C11" s="283" t="s">
        <v>544</v>
      </c>
      <c r="D11" s="282"/>
      <c r="E11" s="263"/>
      <c r="F11" s="277" t="s">
        <v>543</v>
      </c>
      <c r="G11" s="267">
        <v>40000</v>
      </c>
    </row>
    <row r="12" spans="2:7" ht="15">
      <c r="B12" s="263"/>
      <c r="C12" s="262"/>
      <c r="D12" s="261"/>
      <c r="E12" s="263"/>
      <c r="F12" s="265" t="s">
        <v>529</v>
      </c>
      <c r="G12" s="270">
        <f>SUM(G8:G11)</f>
        <v>225000</v>
      </c>
    </row>
    <row r="13" spans="2:7" ht="15">
      <c r="B13" s="263"/>
      <c r="C13" s="262"/>
      <c r="D13" s="261"/>
      <c r="E13" s="281">
        <v>2</v>
      </c>
      <c r="F13" s="262" t="s">
        <v>542</v>
      </c>
      <c r="G13" s="264"/>
    </row>
    <row r="14" spans="2:7" ht="15">
      <c r="B14" s="263"/>
      <c r="C14" s="262"/>
      <c r="D14" s="261"/>
      <c r="E14" s="263"/>
      <c r="F14" s="280" t="s">
        <v>541</v>
      </c>
      <c r="G14" s="267">
        <v>15000</v>
      </c>
    </row>
    <row r="15" spans="2:7" ht="15">
      <c r="B15" s="263"/>
      <c r="C15" s="262"/>
      <c r="D15" s="261"/>
      <c r="E15" s="263"/>
      <c r="F15" s="277" t="s">
        <v>540</v>
      </c>
      <c r="G15" s="267">
        <v>2000</v>
      </c>
    </row>
    <row r="16" spans="2:7" ht="15">
      <c r="B16" s="263"/>
      <c r="C16" s="262"/>
      <c r="D16" s="261"/>
      <c r="E16" s="263"/>
      <c r="F16" s="277" t="s">
        <v>539</v>
      </c>
      <c r="G16" s="267">
        <v>3000</v>
      </c>
    </row>
    <row r="17" spans="2:11" ht="15">
      <c r="B17" s="263"/>
      <c r="C17" s="262"/>
      <c r="D17" s="261"/>
      <c r="E17" s="263"/>
      <c r="F17" s="277" t="s">
        <v>538</v>
      </c>
      <c r="G17" s="267">
        <v>20000</v>
      </c>
    </row>
    <row r="18" spans="2:11" ht="15">
      <c r="B18" s="263"/>
      <c r="C18" s="262"/>
      <c r="D18" s="261"/>
      <c r="E18" s="263"/>
      <c r="F18" s="265" t="s">
        <v>529</v>
      </c>
      <c r="G18" s="264">
        <f>SUM(G14:G17)</f>
        <v>40000</v>
      </c>
    </row>
    <row r="19" spans="2:11" ht="15">
      <c r="B19" s="263"/>
      <c r="C19" s="262"/>
      <c r="D19" s="261"/>
      <c r="E19" s="263">
        <v>3</v>
      </c>
      <c r="F19" s="279" t="s">
        <v>537</v>
      </c>
      <c r="G19" s="270"/>
    </row>
    <row r="20" spans="2:11" ht="15">
      <c r="B20" s="263"/>
      <c r="C20" s="262"/>
      <c r="D20" s="261"/>
      <c r="E20" s="263"/>
      <c r="F20" s="268" t="s">
        <v>536</v>
      </c>
      <c r="G20" s="278">
        <f>15*4000</f>
        <v>60000</v>
      </c>
    </row>
    <row r="21" spans="2:11" ht="28">
      <c r="B21" s="263"/>
      <c r="C21" s="262"/>
      <c r="D21" s="261"/>
      <c r="E21" s="263"/>
      <c r="F21" s="277" t="s">
        <v>535</v>
      </c>
      <c r="G21" s="267">
        <f>17*10000</f>
        <v>170000</v>
      </c>
    </row>
    <row r="22" spans="2:11" ht="15">
      <c r="B22" s="263"/>
      <c r="C22" s="262"/>
      <c r="D22" s="261"/>
      <c r="E22" s="263"/>
      <c r="F22" s="277" t="s">
        <v>534</v>
      </c>
      <c r="G22" s="267">
        <v>25000</v>
      </c>
    </row>
    <row r="23" spans="2:11" ht="15">
      <c r="B23" s="263"/>
      <c r="C23" s="262"/>
      <c r="D23" s="261"/>
      <c r="E23" s="263"/>
      <c r="F23" s="277" t="s">
        <v>533</v>
      </c>
      <c r="G23" s="267">
        <f>2*40000</f>
        <v>80000</v>
      </c>
    </row>
    <row r="24" spans="2:11" ht="15">
      <c r="B24" s="263"/>
      <c r="C24" s="262"/>
      <c r="D24" s="261"/>
      <c r="E24" s="263"/>
      <c r="F24" s="272" t="s">
        <v>529</v>
      </c>
      <c r="G24" s="270">
        <f>SUM(G20:G23)</f>
        <v>335000</v>
      </c>
    </row>
    <row r="25" spans="2:11" ht="15">
      <c r="B25" s="263"/>
      <c r="C25" s="262"/>
      <c r="D25" s="261"/>
      <c r="E25" s="263">
        <v>4</v>
      </c>
      <c r="F25" s="276" t="s">
        <v>532</v>
      </c>
      <c r="G25" s="275"/>
    </row>
    <row r="26" spans="2:11" ht="15">
      <c r="B26" s="263"/>
      <c r="C26" s="262"/>
      <c r="D26" s="261"/>
      <c r="E26" s="263"/>
      <c r="F26" s="274" t="s">
        <v>531</v>
      </c>
      <c r="G26" s="273">
        <f>600*60</f>
        <v>36000</v>
      </c>
    </row>
    <row r="27" spans="2:11" ht="15">
      <c r="B27" s="263"/>
      <c r="C27" s="262"/>
      <c r="D27" s="261"/>
      <c r="E27" s="263"/>
      <c r="F27" s="272" t="s">
        <v>335</v>
      </c>
      <c r="G27" s="270">
        <v>36000</v>
      </c>
    </row>
    <row r="28" spans="2:11" ht="15">
      <c r="B28" s="263"/>
      <c r="C28" s="262"/>
      <c r="D28" s="261"/>
      <c r="E28" s="263">
        <v>5</v>
      </c>
      <c r="F28" s="271" t="s">
        <v>337</v>
      </c>
      <c r="G28" s="270"/>
      <c r="K28" s="269"/>
    </row>
    <row r="29" spans="2:11" ht="15">
      <c r="B29" s="263"/>
      <c r="C29" s="262"/>
      <c r="D29" s="261"/>
      <c r="E29" s="263"/>
      <c r="F29" s="268" t="s">
        <v>530</v>
      </c>
      <c r="G29" s="267">
        <f>D32-(G12+G18+G24+G27)</f>
        <v>1991630</v>
      </c>
    </row>
    <row r="30" spans="2:11" ht="15">
      <c r="B30" s="263"/>
      <c r="C30" s="262"/>
      <c r="D30" s="261"/>
      <c r="E30" s="266"/>
      <c r="F30" s="265" t="s">
        <v>529</v>
      </c>
      <c r="G30" s="264">
        <f>G29</f>
        <v>1991630</v>
      </c>
    </row>
    <row r="31" spans="2:11" ht="15.5" thickBot="1">
      <c r="B31" s="263"/>
      <c r="C31" s="262"/>
      <c r="D31" s="261"/>
      <c r="E31" s="258"/>
      <c r="F31" s="257"/>
      <c r="G31" s="553"/>
    </row>
    <row r="32" spans="2:11" ht="15.5" thickBot="1">
      <c r="B32" s="260"/>
      <c r="C32" s="259" t="s">
        <v>528</v>
      </c>
      <c r="D32" s="256">
        <f>D7+D8+D10</f>
        <v>2627630</v>
      </c>
      <c r="E32" s="258"/>
      <c r="F32" s="257" t="s">
        <v>528</v>
      </c>
      <c r="G32" s="554">
        <f>G12+G18+G24+G27+G30</f>
        <v>2627630</v>
      </c>
    </row>
    <row r="33" spans="2:7" ht="15" customHeight="1">
      <c r="B33" s="16"/>
      <c r="C33" s="255"/>
      <c r="D33" s="255"/>
      <c r="E33" s="255"/>
      <c r="F33" s="255"/>
      <c r="G33" s="255"/>
    </row>
    <row r="34" spans="2:7" ht="25.5" customHeight="1">
      <c r="B34" s="783"/>
      <c r="C34" s="783"/>
      <c r="D34" s="783"/>
      <c r="E34" s="783"/>
      <c r="F34" s="783"/>
      <c r="G34" s="783"/>
    </row>
    <row r="35" spans="2:7" ht="15" customHeight="1">
      <c r="B35" s="777"/>
      <c r="C35" s="777"/>
      <c r="D35" s="777"/>
      <c r="E35" s="777"/>
      <c r="F35" s="777"/>
      <c r="G35" s="777"/>
    </row>
    <row r="36" spans="2:7" ht="15" customHeight="1">
      <c r="B36" s="777"/>
      <c r="C36" s="777"/>
      <c r="D36" s="777"/>
      <c r="E36" s="777"/>
      <c r="F36" s="777"/>
      <c r="G36" s="777"/>
    </row>
    <row r="37" spans="2:7" ht="15" customHeight="1">
      <c r="B37" s="777"/>
      <c r="C37" s="777"/>
      <c r="D37" s="777"/>
      <c r="E37" s="777"/>
      <c r="F37" s="777"/>
      <c r="G37" s="777"/>
    </row>
    <row r="38" spans="2:7" ht="15" customHeight="1">
      <c r="B38" s="777"/>
      <c r="C38" s="777"/>
      <c r="D38" s="777"/>
      <c r="E38" s="777"/>
      <c r="F38" s="777"/>
      <c r="G38" s="777"/>
    </row>
    <row r="39" spans="2:7" ht="15" customHeight="1"/>
    <row r="40" spans="2:7" ht="15" customHeight="1"/>
    <row r="41" spans="2:7" ht="15" customHeight="1"/>
    <row r="42" spans="2:7" ht="15" customHeight="1"/>
    <row r="43" spans="2:7" ht="15" customHeight="1"/>
  </sheetData>
  <mergeCells count="8">
    <mergeCell ref="B35:G38"/>
    <mergeCell ref="B1:G1"/>
    <mergeCell ref="F3:G3"/>
    <mergeCell ref="B5:D5"/>
    <mergeCell ref="E5:G5"/>
    <mergeCell ref="B34:G34"/>
    <mergeCell ref="B6:C6"/>
    <mergeCell ref="E6:F6"/>
  </mergeCells>
  <phoneticPr fontId="3"/>
  <printOptions horizontalCentered="1"/>
  <pageMargins left="0.23622047244094491" right="0.23622047244094491" top="0.74803149606299213" bottom="0.74803149606299213" header="0.31496062992125984" footer="0.31496062992125984"/>
  <pageSetup paperSize="9" scale="89" orientation="portrait" horizontalDpi="300" verticalDpi="300" r:id="rId1"/>
  <headerFooter scaleWithDoc="0">
    <oddFooter>&amp;C&amp;"ＭＳ Ｐ明朝,標準"&amp;14&amp;P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6"/>
  <sheetViews>
    <sheetView view="pageBreakPreview" zoomScale="85" zoomScaleNormal="85" zoomScaleSheetLayoutView="85" zoomScalePageLayoutView="85" workbookViewId="0">
      <selection sqref="A1:I1"/>
    </sheetView>
  </sheetViews>
  <sheetFormatPr defaultColWidth="9" defaultRowHeight="13"/>
  <cols>
    <col min="1" max="1" width="4" style="30" customWidth="1"/>
    <col min="2" max="2" width="9.08984375" style="30" customWidth="1"/>
    <col min="3" max="3" width="7.6328125" style="38" customWidth="1"/>
    <col min="4" max="4" width="18.6328125" style="38" customWidth="1"/>
    <col min="5" max="5" width="16.6328125" style="38" customWidth="1"/>
    <col min="6" max="6" width="2.453125" style="38" customWidth="1"/>
    <col min="7" max="7" width="28.453125" style="30" customWidth="1"/>
    <col min="8" max="8" width="3" style="30" hidden="1" customWidth="1"/>
    <col min="9" max="9" width="7.6328125" style="30" customWidth="1"/>
    <col min="10" max="10" width="3.08984375" style="30" customWidth="1"/>
    <col min="11" max="16384" width="9" style="30"/>
  </cols>
  <sheetData>
    <row r="1" spans="1:9" ht="23.5">
      <c r="A1" s="685" t="s">
        <v>577</v>
      </c>
      <c r="B1" s="685"/>
      <c r="C1" s="685"/>
      <c r="D1" s="685"/>
      <c r="E1" s="685"/>
      <c r="F1" s="685"/>
      <c r="G1" s="685"/>
      <c r="H1" s="685"/>
      <c r="I1" s="685"/>
    </row>
    <row r="2" spans="1:9" ht="19">
      <c r="A2" s="53"/>
      <c r="B2" s="53"/>
      <c r="C2" s="53"/>
      <c r="D2" s="53"/>
      <c r="E2" s="53"/>
      <c r="F2" s="46"/>
      <c r="G2" s="33"/>
      <c r="H2" s="33"/>
      <c r="I2" s="33"/>
    </row>
    <row r="3" spans="1:9" ht="16.5">
      <c r="A3" s="51"/>
      <c r="B3" s="51"/>
      <c r="C3" s="49"/>
      <c r="D3" s="49"/>
      <c r="E3" s="49"/>
      <c r="F3" s="49"/>
      <c r="G3" s="48" t="s">
        <v>310</v>
      </c>
      <c r="H3" s="47"/>
      <c r="I3" s="47"/>
    </row>
    <row r="4" spans="1:9" ht="16.5">
      <c r="A4" s="47"/>
      <c r="B4" s="47" t="s">
        <v>309</v>
      </c>
      <c r="C4" s="47"/>
      <c r="D4" s="49" t="s">
        <v>576</v>
      </c>
      <c r="E4" s="49" t="s">
        <v>568</v>
      </c>
      <c r="F4" s="49"/>
      <c r="G4" s="51" t="s">
        <v>306</v>
      </c>
      <c r="H4" s="47"/>
      <c r="I4" s="47"/>
    </row>
    <row r="5" spans="1:9" ht="16.5" customHeight="1">
      <c r="A5" s="47"/>
      <c r="B5" s="47"/>
      <c r="C5" s="47"/>
      <c r="D5" s="49"/>
      <c r="E5" s="49"/>
      <c r="F5" s="49"/>
      <c r="G5" s="47"/>
      <c r="H5" s="47"/>
      <c r="I5" s="47"/>
    </row>
    <row r="6" spans="1:9" ht="16.5">
      <c r="A6" s="47"/>
      <c r="B6" s="47" t="s">
        <v>305</v>
      </c>
      <c r="C6" s="47"/>
      <c r="D6" s="49"/>
      <c r="E6" s="49"/>
      <c r="F6" s="49"/>
      <c r="G6" s="48"/>
      <c r="H6" s="47"/>
      <c r="I6" s="47"/>
    </row>
    <row r="7" spans="1:9" ht="16.5">
      <c r="A7" s="47"/>
      <c r="B7" s="47"/>
      <c r="C7" s="47"/>
      <c r="D7" s="49" t="s">
        <v>575</v>
      </c>
      <c r="E7" s="49" t="s">
        <v>574</v>
      </c>
      <c r="F7" s="49"/>
      <c r="G7" s="48" t="s">
        <v>303</v>
      </c>
      <c r="H7" s="47"/>
      <c r="I7" s="47"/>
    </row>
    <row r="8" spans="1:9" ht="17.25" customHeight="1">
      <c r="A8" s="47"/>
      <c r="B8" s="47"/>
      <c r="C8" s="47"/>
      <c r="D8" s="49" t="s">
        <v>573</v>
      </c>
      <c r="E8" s="49" t="s">
        <v>570</v>
      </c>
      <c r="F8" s="49"/>
      <c r="G8" s="48" t="s">
        <v>301</v>
      </c>
      <c r="H8" s="47"/>
      <c r="I8" s="47"/>
    </row>
    <row r="9" spans="1:9" ht="16.5">
      <c r="A9" s="47"/>
      <c r="B9" s="47"/>
      <c r="C9" s="47"/>
      <c r="D9" s="49"/>
      <c r="E9" s="49"/>
      <c r="F9" s="49"/>
      <c r="G9" s="48" t="s">
        <v>300</v>
      </c>
      <c r="H9" s="47"/>
      <c r="I9" s="47"/>
    </row>
    <row r="10" spans="1:9" ht="16.5" customHeight="1">
      <c r="A10" s="47"/>
      <c r="B10" s="47"/>
      <c r="C10" s="47"/>
      <c r="D10" s="49"/>
      <c r="E10" s="49"/>
      <c r="F10" s="49"/>
      <c r="G10" s="47"/>
      <c r="H10" s="47"/>
      <c r="I10" s="47"/>
    </row>
    <row r="11" spans="1:9" ht="16.5">
      <c r="A11" s="47"/>
      <c r="B11" s="786" t="s">
        <v>572</v>
      </c>
      <c r="C11" s="786"/>
      <c r="D11" s="49" t="s">
        <v>571</v>
      </c>
      <c r="E11" s="49" t="s">
        <v>570</v>
      </c>
      <c r="F11" s="49"/>
      <c r="G11" s="47" t="s">
        <v>296</v>
      </c>
      <c r="H11" s="47"/>
      <c r="I11" s="47"/>
    </row>
    <row r="12" spans="1:9" ht="16.5" customHeight="1">
      <c r="A12" s="47"/>
      <c r="B12" s="47"/>
      <c r="C12" s="47"/>
      <c r="D12" s="49"/>
      <c r="E12" s="49"/>
      <c r="F12" s="49"/>
      <c r="G12" s="47"/>
      <c r="H12" s="47"/>
      <c r="I12" s="47"/>
    </row>
    <row r="13" spans="1:9" ht="16.5">
      <c r="A13" s="47"/>
      <c r="B13" s="47" t="s">
        <v>295</v>
      </c>
      <c r="C13" s="47"/>
      <c r="D13" s="49" t="s">
        <v>569</v>
      </c>
      <c r="E13" s="49" t="s">
        <v>568</v>
      </c>
      <c r="F13" s="49"/>
      <c r="G13" s="47" t="s">
        <v>293</v>
      </c>
      <c r="H13" s="47"/>
      <c r="I13" s="47"/>
    </row>
    <row r="14" spans="1:9" ht="16.5" customHeight="1">
      <c r="A14" s="47"/>
      <c r="B14" s="47"/>
      <c r="C14" s="47"/>
      <c r="D14" s="49"/>
      <c r="E14" s="49"/>
      <c r="F14" s="49"/>
      <c r="G14" s="52"/>
      <c r="H14" s="47"/>
      <c r="I14" s="47"/>
    </row>
    <row r="15" spans="1:9" ht="16.5">
      <c r="A15" s="47"/>
      <c r="B15" s="47" t="s">
        <v>292</v>
      </c>
      <c r="C15" s="47"/>
      <c r="D15" s="49" t="s">
        <v>567</v>
      </c>
      <c r="E15" s="49" t="s">
        <v>280</v>
      </c>
      <c r="F15" s="49"/>
      <c r="G15" s="47" t="s">
        <v>289</v>
      </c>
      <c r="H15" s="47"/>
      <c r="I15" s="47"/>
    </row>
    <row r="16" spans="1:9" ht="16.5" customHeight="1">
      <c r="A16" s="47"/>
      <c r="B16" s="47"/>
      <c r="C16" s="47"/>
      <c r="D16" s="49"/>
      <c r="E16" s="49"/>
      <c r="F16" s="49"/>
      <c r="G16" s="47" t="s">
        <v>288</v>
      </c>
      <c r="H16" s="47"/>
      <c r="I16" s="47"/>
    </row>
    <row r="17" spans="1:9" ht="16.5" customHeight="1">
      <c r="A17" s="47"/>
      <c r="B17" s="47"/>
      <c r="C17" s="47"/>
      <c r="D17" s="49"/>
      <c r="E17" s="49"/>
      <c r="F17" s="49"/>
      <c r="G17" s="47"/>
      <c r="H17" s="47"/>
      <c r="I17" s="47"/>
    </row>
    <row r="18" spans="1:9" ht="16.5">
      <c r="A18" s="47"/>
      <c r="B18" s="47" t="s">
        <v>287</v>
      </c>
      <c r="C18" s="47"/>
      <c r="D18" s="49" t="s">
        <v>566</v>
      </c>
      <c r="E18" s="49" t="s">
        <v>280</v>
      </c>
      <c r="F18" s="49"/>
      <c r="G18" s="47" t="s">
        <v>284</v>
      </c>
      <c r="H18" s="47"/>
      <c r="I18" s="47"/>
    </row>
    <row r="19" spans="1:9" ht="16.5" customHeight="1">
      <c r="A19" s="47"/>
      <c r="B19" s="47"/>
      <c r="C19" s="47"/>
      <c r="D19" s="49"/>
      <c r="E19" s="49"/>
      <c r="F19" s="49"/>
      <c r="G19" s="47" t="s">
        <v>283</v>
      </c>
      <c r="H19" s="47"/>
      <c r="I19" s="47"/>
    </row>
    <row r="20" spans="1:9" ht="16.5" customHeight="1">
      <c r="A20" s="47"/>
      <c r="B20" s="47"/>
      <c r="C20" s="47"/>
      <c r="D20" s="49"/>
      <c r="E20" s="49"/>
      <c r="F20" s="49"/>
      <c r="G20" s="47"/>
      <c r="H20" s="47"/>
      <c r="I20" s="47"/>
    </row>
    <row r="21" spans="1:9" ht="16.5">
      <c r="A21" s="47"/>
      <c r="B21" s="47" t="s">
        <v>282</v>
      </c>
      <c r="C21" s="47"/>
      <c r="D21" s="49" t="s">
        <v>565</v>
      </c>
      <c r="E21" s="49" t="s">
        <v>280</v>
      </c>
      <c r="F21" s="49"/>
      <c r="G21" s="47" t="s">
        <v>279</v>
      </c>
      <c r="H21" s="47"/>
      <c r="I21" s="47"/>
    </row>
    <row r="22" spans="1:9" ht="16.5" customHeight="1">
      <c r="A22" s="47"/>
      <c r="B22" s="47"/>
      <c r="C22" s="47"/>
      <c r="D22" s="49"/>
      <c r="E22" s="49"/>
      <c r="F22" s="49"/>
      <c r="G22" s="47" t="s">
        <v>278</v>
      </c>
      <c r="H22" s="47"/>
      <c r="I22" s="47"/>
    </row>
    <row r="23" spans="1:9" ht="16.5" customHeight="1">
      <c r="A23" s="47"/>
      <c r="B23" s="47"/>
      <c r="C23" s="47"/>
      <c r="D23" s="49"/>
      <c r="E23" s="49"/>
      <c r="F23" s="49"/>
      <c r="G23" s="47"/>
      <c r="H23" s="47"/>
      <c r="I23" s="47"/>
    </row>
    <row r="24" spans="1:9" ht="16.5">
      <c r="A24" s="47"/>
      <c r="B24" s="47" t="s">
        <v>564</v>
      </c>
      <c r="C24" s="47"/>
      <c r="D24" s="49" t="s">
        <v>563</v>
      </c>
      <c r="E24" s="49" t="s">
        <v>562</v>
      </c>
      <c r="F24" s="49"/>
      <c r="G24" s="47" t="s">
        <v>274</v>
      </c>
      <c r="H24" s="47"/>
      <c r="I24" s="47"/>
    </row>
    <row r="25" spans="1:9" ht="16.5" customHeight="1">
      <c r="A25" s="47"/>
      <c r="B25" s="47"/>
      <c r="C25" s="47"/>
      <c r="D25" s="49"/>
      <c r="E25" s="49"/>
      <c r="F25" s="49"/>
      <c r="G25" s="47" t="s">
        <v>273</v>
      </c>
      <c r="H25" s="47"/>
      <c r="I25" s="47"/>
    </row>
    <row r="26" spans="1:9" ht="16.5" customHeight="1">
      <c r="A26" s="47"/>
      <c r="B26" s="47"/>
      <c r="C26" s="47"/>
      <c r="D26" s="49"/>
      <c r="E26" s="49"/>
      <c r="F26" s="49"/>
      <c r="G26" s="47"/>
      <c r="H26" s="47"/>
      <c r="I26" s="47"/>
    </row>
    <row r="27" spans="1:9" ht="16.5">
      <c r="A27" s="47"/>
      <c r="B27" s="47" t="s">
        <v>272</v>
      </c>
      <c r="C27" s="47"/>
      <c r="D27" s="49" t="s">
        <v>561</v>
      </c>
      <c r="E27" s="49" t="s">
        <v>560</v>
      </c>
      <c r="F27" s="49"/>
      <c r="G27" s="47" t="s">
        <v>269</v>
      </c>
      <c r="H27" s="47"/>
      <c r="I27" s="47"/>
    </row>
    <row r="28" spans="1:9" ht="16.5" customHeight="1">
      <c r="A28" s="47"/>
      <c r="B28" s="47"/>
      <c r="C28" s="47"/>
      <c r="D28" s="49"/>
      <c r="E28" s="49"/>
      <c r="F28" s="49"/>
      <c r="G28" s="47"/>
      <c r="H28" s="47"/>
      <c r="I28" s="47"/>
    </row>
    <row r="29" spans="1:9" ht="16.5">
      <c r="A29" s="47"/>
      <c r="B29" s="47" t="s">
        <v>268</v>
      </c>
      <c r="C29" s="47"/>
      <c r="D29" s="49"/>
      <c r="E29" s="49"/>
      <c r="F29" s="49"/>
      <c r="G29" s="47"/>
      <c r="H29" s="47"/>
      <c r="I29" s="47"/>
    </row>
    <row r="30" spans="1:9" ht="16.5">
      <c r="A30" s="47"/>
      <c r="B30" s="48" t="s">
        <v>262</v>
      </c>
      <c r="C30" s="47"/>
      <c r="D30" s="49" t="s">
        <v>559</v>
      </c>
      <c r="E30" s="49" t="s">
        <v>280</v>
      </c>
      <c r="F30" s="49"/>
      <c r="G30" s="47" t="s">
        <v>265</v>
      </c>
      <c r="H30" s="47"/>
      <c r="I30" s="47"/>
    </row>
    <row r="31" spans="1:9" ht="16.5" customHeight="1">
      <c r="A31" s="47"/>
      <c r="B31" s="47"/>
      <c r="C31" s="47"/>
      <c r="D31" s="49"/>
      <c r="E31" s="49"/>
      <c r="F31" s="49"/>
      <c r="G31" s="47" t="s">
        <v>264</v>
      </c>
      <c r="H31" s="47"/>
      <c r="I31" s="47"/>
    </row>
    <row r="32" spans="1:9" ht="16.5" customHeight="1">
      <c r="A32" s="47"/>
      <c r="B32" s="49"/>
      <c r="C32" s="47"/>
      <c r="D32" s="49"/>
      <c r="E32" s="49"/>
      <c r="F32" s="49"/>
      <c r="G32" s="47"/>
      <c r="H32" s="47"/>
      <c r="I32" s="47"/>
    </row>
    <row r="33" spans="1:9" ht="16.5">
      <c r="A33" s="47"/>
      <c r="B33" s="51" t="s">
        <v>558</v>
      </c>
      <c r="C33" s="51"/>
      <c r="D33" s="51"/>
      <c r="E33" s="49"/>
      <c r="F33" s="49"/>
      <c r="G33" s="47"/>
      <c r="H33" s="47"/>
      <c r="I33" s="47"/>
    </row>
    <row r="34" spans="1:9" ht="16.5">
      <c r="A34" s="47"/>
      <c r="B34" s="48" t="s">
        <v>262</v>
      </c>
      <c r="C34" s="47"/>
      <c r="D34" s="50" t="s">
        <v>557</v>
      </c>
      <c r="E34" s="50" t="s">
        <v>556</v>
      </c>
      <c r="F34" s="49"/>
      <c r="G34" s="47" t="s">
        <v>555</v>
      </c>
      <c r="H34" s="47"/>
      <c r="I34" s="47"/>
    </row>
    <row r="35" spans="1:9" ht="16.5" customHeight="1">
      <c r="A35" s="47"/>
      <c r="B35" s="47"/>
      <c r="C35" s="49"/>
      <c r="D35" s="49"/>
      <c r="E35" s="49"/>
      <c r="F35" s="49"/>
      <c r="G35" s="47" t="s">
        <v>259</v>
      </c>
      <c r="H35" s="47"/>
      <c r="I35" s="47"/>
    </row>
    <row r="36" spans="1:9" ht="16.5" customHeight="1">
      <c r="A36" s="47"/>
      <c r="B36" s="47"/>
      <c r="C36" s="49"/>
      <c r="D36" s="49"/>
      <c r="E36" s="49"/>
      <c r="F36" s="49"/>
      <c r="G36" s="787" t="s">
        <v>554</v>
      </c>
      <c r="H36" s="47"/>
      <c r="I36" s="47"/>
    </row>
    <row r="37" spans="1:9" ht="16.5">
      <c r="A37" s="47"/>
      <c r="B37" s="47"/>
      <c r="C37" s="49"/>
      <c r="D37" s="49"/>
      <c r="E37" s="49"/>
      <c r="F37" s="49"/>
      <c r="G37" s="788"/>
      <c r="H37" s="47"/>
      <c r="I37" s="47"/>
    </row>
    <row r="38" spans="1:9" ht="16.5">
      <c r="A38" s="47"/>
      <c r="B38" s="47" t="s">
        <v>254</v>
      </c>
      <c r="C38" s="49"/>
      <c r="D38" s="49"/>
      <c r="E38" s="49"/>
      <c r="F38" s="49"/>
      <c r="G38" s="48"/>
      <c r="H38" s="47"/>
      <c r="I38" s="47"/>
    </row>
    <row r="39" spans="1:9" s="32" customFormat="1" ht="19">
      <c r="A39" s="789" t="s">
        <v>553</v>
      </c>
      <c r="B39" s="789"/>
      <c r="C39" s="789"/>
      <c r="D39" s="789"/>
      <c r="E39" s="789"/>
      <c r="F39" s="789"/>
      <c r="G39" s="789"/>
      <c r="H39" s="789"/>
      <c r="I39" s="33"/>
    </row>
    <row r="40" spans="1:9" ht="18.75" customHeight="1">
      <c r="A40" s="301"/>
      <c r="B40" s="301"/>
      <c r="C40" s="301"/>
      <c r="D40" s="301"/>
      <c r="E40" s="301"/>
      <c r="F40" s="301"/>
      <c r="G40" s="301"/>
      <c r="H40" s="301"/>
      <c r="I40" s="301"/>
    </row>
    <row r="41" spans="1:9" ht="16.5" customHeight="1">
      <c r="A41" s="34"/>
      <c r="B41" s="34"/>
      <c r="C41" s="46"/>
      <c r="D41" s="46"/>
      <c r="E41" s="46"/>
      <c r="F41" s="46"/>
      <c r="G41" s="48"/>
      <c r="H41" s="35"/>
      <c r="I41" s="35"/>
    </row>
    <row r="42" spans="1:9" ht="16.5" customHeight="1">
      <c r="A42" s="34"/>
      <c r="B42" s="34"/>
      <c r="C42" s="46"/>
      <c r="D42" s="46"/>
      <c r="E42" s="46"/>
      <c r="F42" s="46"/>
      <c r="G42" s="35"/>
      <c r="H42" s="35"/>
      <c r="I42" s="35"/>
    </row>
    <row r="43" spans="1:9" ht="19.5" customHeight="1">
      <c r="A43" s="33"/>
      <c r="B43" s="33"/>
      <c r="C43" s="33"/>
      <c r="D43" s="46"/>
      <c r="E43" s="46"/>
      <c r="F43" s="46"/>
      <c r="G43" s="300"/>
      <c r="H43" s="35"/>
      <c r="I43" s="35"/>
    </row>
    <row r="44" spans="1:9" ht="16.5" customHeight="1">
      <c r="A44" s="32"/>
      <c r="B44" s="32"/>
      <c r="C44" s="32"/>
      <c r="D44" s="39"/>
      <c r="E44" s="39"/>
      <c r="F44" s="39"/>
    </row>
    <row r="45" spans="1:9" ht="16.5" customHeight="1">
      <c r="A45" s="32"/>
      <c r="B45" s="32"/>
      <c r="C45" s="32"/>
      <c r="D45" s="39"/>
      <c r="E45" s="39"/>
      <c r="F45" s="39"/>
    </row>
    <row r="46" spans="1:9" ht="19">
      <c r="A46" s="32"/>
      <c r="B46" s="32"/>
      <c r="C46" s="32"/>
      <c r="D46" s="39"/>
      <c r="E46" s="39"/>
      <c r="F46" s="39"/>
    </row>
    <row r="47" spans="1:9" ht="18.75" customHeight="1">
      <c r="A47" s="32"/>
      <c r="B47" s="32"/>
      <c r="C47" s="32"/>
      <c r="D47" s="39"/>
      <c r="E47" s="39"/>
      <c r="F47" s="39"/>
    </row>
    <row r="48" spans="1:9" ht="19">
      <c r="A48" s="32"/>
      <c r="B48" s="32"/>
      <c r="C48" s="32"/>
      <c r="D48" s="39"/>
      <c r="E48" s="39"/>
      <c r="F48" s="39"/>
    </row>
    <row r="49" spans="1:6" ht="16.5" customHeight="1">
      <c r="A49" s="32"/>
      <c r="B49" s="32"/>
      <c r="C49" s="32"/>
      <c r="D49" s="39"/>
      <c r="E49" s="39"/>
      <c r="F49" s="39"/>
    </row>
    <row r="50" spans="1:6" ht="16.5" customHeight="1">
      <c r="A50" s="32"/>
      <c r="B50" s="32"/>
      <c r="C50" s="32"/>
      <c r="D50" s="39"/>
      <c r="E50" s="39"/>
      <c r="F50" s="39"/>
    </row>
    <row r="51" spans="1:6" ht="19">
      <c r="A51" s="32"/>
      <c r="B51" s="32"/>
      <c r="C51" s="32"/>
      <c r="D51" s="39"/>
      <c r="E51" s="39"/>
      <c r="F51" s="39"/>
    </row>
    <row r="52" spans="1:6" ht="16.5" customHeight="1">
      <c r="A52" s="32"/>
      <c r="B52" s="32"/>
      <c r="C52" s="32"/>
      <c r="D52" s="39"/>
      <c r="E52" s="39"/>
      <c r="F52" s="39"/>
    </row>
    <row r="53" spans="1:6" ht="16.5" customHeight="1">
      <c r="A53" s="32"/>
      <c r="B53" s="32"/>
      <c r="C53" s="32"/>
      <c r="D53" s="39"/>
      <c r="E53" s="39"/>
      <c r="F53" s="39"/>
    </row>
    <row r="54" spans="1:6" ht="19">
      <c r="A54" s="32"/>
      <c r="B54" s="32"/>
      <c r="C54" s="32"/>
      <c r="D54" s="39"/>
      <c r="E54" s="39"/>
      <c r="F54" s="39"/>
    </row>
    <row r="55" spans="1:6" ht="16.5" customHeight="1">
      <c r="A55" s="32"/>
      <c r="B55" s="32"/>
      <c r="C55" s="32"/>
      <c r="D55" s="39"/>
      <c r="E55" s="39"/>
      <c r="F55" s="39"/>
    </row>
    <row r="56" spans="1:6" ht="16.5" customHeight="1">
      <c r="A56" s="32"/>
      <c r="B56" s="32"/>
      <c r="C56" s="32"/>
      <c r="D56" s="39"/>
      <c r="E56" s="39"/>
      <c r="F56" s="39"/>
    </row>
    <row r="57" spans="1:6" ht="19">
      <c r="A57" s="32"/>
      <c r="B57" s="32"/>
      <c r="C57" s="32"/>
      <c r="D57" s="39"/>
      <c r="E57" s="39"/>
      <c r="F57" s="39"/>
    </row>
    <row r="58" spans="1:6" ht="16.5" customHeight="1">
      <c r="A58" s="32"/>
      <c r="B58" s="32"/>
      <c r="C58" s="32"/>
      <c r="D58" s="39"/>
      <c r="E58" s="39"/>
      <c r="F58" s="39"/>
    </row>
    <row r="59" spans="1:6" ht="16.5" customHeight="1">
      <c r="A59" s="32"/>
      <c r="B59" s="32"/>
      <c r="C59" s="32"/>
      <c r="D59" s="39"/>
      <c r="E59" s="39"/>
      <c r="F59" s="39"/>
    </row>
    <row r="60" spans="1:6" ht="19">
      <c r="A60" s="32"/>
      <c r="B60" s="32"/>
      <c r="C60" s="32"/>
      <c r="D60" s="39"/>
      <c r="E60" s="39"/>
      <c r="F60" s="39"/>
    </row>
    <row r="61" spans="1:6" ht="16.5" customHeight="1">
      <c r="A61" s="32"/>
      <c r="B61" s="32"/>
      <c r="C61" s="32"/>
      <c r="D61" s="39"/>
      <c r="E61" s="39"/>
      <c r="F61" s="39"/>
    </row>
    <row r="62" spans="1:6" ht="16.5" customHeight="1">
      <c r="A62" s="32"/>
      <c r="B62" s="32"/>
      <c r="C62" s="32"/>
      <c r="D62" s="39"/>
      <c r="E62" s="39"/>
      <c r="F62" s="39"/>
    </row>
    <row r="63" spans="1:6" ht="19">
      <c r="A63" s="32"/>
      <c r="B63" s="32"/>
      <c r="C63" s="32"/>
      <c r="D63" s="39"/>
      <c r="E63" s="39"/>
      <c r="F63" s="39"/>
    </row>
    <row r="64" spans="1:6" ht="16.5" customHeight="1">
      <c r="A64" s="32"/>
      <c r="B64" s="32"/>
      <c r="C64" s="32"/>
      <c r="D64" s="39"/>
      <c r="E64" s="39"/>
      <c r="F64" s="39"/>
    </row>
    <row r="65" spans="1:6" ht="16.5" customHeight="1">
      <c r="A65" s="32"/>
      <c r="B65" s="32"/>
      <c r="C65" s="32"/>
      <c r="D65" s="39"/>
      <c r="E65" s="39"/>
      <c r="F65" s="39"/>
    </row>
    <row r="66" spans="1:6" ht="19">
      <c r="A66" s="32"/>
      <c r="B66" s="32"/>
      <c r="C66" s="32"/>
      <c r="D66" s="39"/>
      <c r="E66" s="39"/>
      <c r="F66" s="39"/>
    </row>
    <row r="67" spans="1:6" ht="16.5" customHeight="1">
      <c r="A67" s="32"/>
      <c r="B67" s="32"/>
      <c r="C67" s="32"/>
      <c r="D67" s="39"/>
      <c r="E67" s="39"/>
      <c r="F67" s="39"/>
    </row>
    <row r="68" spans="1:6" ht="16.5" customHeight="1">
      <c r="A68" s="32"/>
      <c r="B68" s="32"/>
      <c r="C68" s="32"/>
      <c r="D68" s="39"/>
      <c r="E68" s="39"/>
      <c r="F68" s="39"/>
    </row>
    <row r="69" spans="1:6" ht="19">
      <c r="A69" s="32"/>
      <c r="B69" s="32"/>
      <c r="C69" s="32"/>
      <c r="D69" s="39"/>
      <c r="E69" s="39"/>
      <c r="F69" s="39"/>
    </row>
    <row r="70" spans="1:6" ht="16.5" customHeight="1">
      <c r="A70" s="32"/>
      <c r="B70" s="32"/>
      <c r="C70" s="32"/>
      <c r="D70" s="39"/>
      <c r="E70" s="39"/>
      <c r="F70" s="39"/>
    </row>
    <row r="71" spans="1:6" ht="16.5" customHeight="1">
      <c r="A71" s="32"/>
      <c r="B71" s="32"/>
      <c r="C71" s="32"/>
      <c r="D71" s="39"/>
      <c r="E71" s="39"/>
      <c r="F71" s="39"/>
    </row>
    <row r="72" spans="1:6" ht="19">
      <c r="A72" s="32"/>
      <c r="B72" s="32"/>
      <c r="C72" s="32"/>
      <c r="D72" s="39"/>
      <c r="E72" s="39"/>
      <c r="F72" s="39"/>
    </row>
    <row r="73" spans="1:6" ht="19">
      <c r="A73" s="32"/>
      <c r="B73" s="39"/>
      <c r="C73" s="32"/>
      <c r="D73" s="39"/>
      <c r="E73" s="39"/>
      <c r="F73" s="39"/>
    </row>
    <row r="74" spans="1:6" ht="16.5" customHeight="1">
      <c r="A74" s="32"/>
      <c r="B74" s="32"/>
      <c r="C74" s="32"/>
      <c r="D74" s="39"/>
      <c r="E74" s="39"/>
      <c r="F74" s="39"/>
    </row>
    <row r="75" spans="1:6" ht="19">
      <c r="A75" s="32"/>
      <c r="B75" s="39"/>
      <c r="C75" s="32"/>
      <c r="D75" s="39"/>
      <c r="E75" s="39"/>
      <c r="F75" s="39"/>
    </row>
    <row r="76" spans="1:6" ht="16.5" customHeight="1">
      <c r="A76" s="32"/>
      <c r="B76" s="39"/>
      <c r="C76" s="32"/>
      <c r="D76" s="39"/>
      <c r="E76" s="39"/>
      <c r="F76" s="39"/>
    </row>
    <row r="77" spans="1:6" ht="16.5" customHeight="1">
      <c r="A77" s="32"/>
      <c r="B77" s="32"/>
      <c r="C77" s="32"/>
      <c r="D77" s="39"/>
      <c r="E77" s="39"/>
      <c r="F77" s="39"/>
    </row>
    <row r="78" spans="1:6" ht="19">
      <c r="A78" s="32"/>
      <c r="B78" s="41"/>
      <c r="C78" s="41"/>
      <c r="D78" s="41"/>
      <c r="E78" s="39"/>
      <c r="F78" s="39"/>
    </row>
    <row r="79" spans="1:6" ht="19">
      <c r="A79" s="32"/>
      <c r="B79" s="39"/>
      <c r="C79" s="32"/>
      <c r="D79" s="39"/>
      <c r="E79" s="39"/>
      <c r="F79" s="39"/>
    </row>
    <row r="80" spans="1:6" ht="16.5" customHeight="1"/>
    <row r="81" spans="1:9" ht="16.5" customHeight="1"/>
    <row r="82" spans="1:9">
      <c r="G82" s="40"/>
    </row>
    <row r="83" spans="1:9">
      <c r="A83" s="689"/>
      <c r="B83" s="689"/>
      <c r="C83" s="689"/>
      <c r="D83" s="689"/>
      <c r="E83" s="689"/>
      <c r="F83" s="689"/>
      <c r="G83" s="689"/>
      <c r="H83" s="689"/>
      <c r="I83" s="689"/>
    </row>
    <row r="84" spans="1:9" ht="28.5" customHeight="1">
      <c r="A84" s="32"/>
      <c r="B84" s="32"/>
      <c r="C84" s="39"/>
      <c r="D84" s="39"/>
      <c r="E84" s="39"/>
      <c r="F84" s="39"/>
      <c r="G84" s="32"/>
    </row>
    <row r="85" spans="1:9" ht="20.149999999999999" customHeight="1">
      <c r="B85" s="32"/>
      <c r="C85" s="32"/>
      <c r="D85" s="39"/>
      <c r="E85" s="39"/>
      <c r="F85" s="39"/>
      <c r="G85" s="39"/>
    </row>
    <row r="86" spans="1:9" ht="20.149999999999999" customHeight="1">
      <c r="B86" s="32"/>
      <c r="C86" s="32"/>
      <c r="D86" s="39"/>
      <c r="E86" s="39"/>
      <c r="F86" s="39"/>
      <c r="G86" s="39"/>
    </row>
    <row r="87" spans="1:9" ht="20.149999999999999" customHeight="1">
      <c r="B87" s="32"/>
      <c r="C87" s="32"/>
      <c r="D87" s="39"/>
      <c r="E87" s="39"/>
      <c r="F87" s="39"/>
      <c r="G87" s="39"/>
    </row>
    <row r="88" spans="1:9" ht="20.149999999999999" customHeight="1">
      <c r="B88" s="32"/>
      <c r="C88" s="32"/>
      <c r="D88" s="39"/>
      <c r="E88" s="39"/>
      <c r="F88" s="39"/>
      <c r="G88" s="39"/>
    </row>
    <row r="89" spans="1:9" ht="20.149999999999999" customHeight="1">
      <c r="B89" s="32"/>
      <c r="C89" s="32"/>
      <c r="D89" s="39"/>
      <c r="E89" s="39"/>
      <c r="F89" s="39"/>
      <c r="G89" s="39"/>
    </row>
    <row r="90" spans="1:9" ht="20.149999999999999" customHeight="1">
      <c r="B90" s="32"/>
      <c r="C90" s="32"/>
      <c r="D90" s="39"/>
      <c r="E90" s="39"/>
      <c r="F90" s="39"/>
      <c r="G90" s="39"/>
    </row>
    <row r="91" spans="1:9" ht="20.149999999999999" customHeight="1">
      <c r="B91" s="32"/>
      <c r="C91" s="32"/>
      <c r="D91" s="39"/>
      <c r="E91" s="39"/>
      <c r="F91" s="39"/>
      <c r="G91" s="39"/>
    </row>
    <row r="92" spans="1:9" ht="20.149999999999999" customHeight="1">
      <c r="B92" s="32"/>
      <c r="C92" s="32"/>
      <c r="D92" s="39"/>
      <c r="E92" s="39"/>
      <c r="F92" s="39"/>
      <c r="G92" s="39"/>
    </row>
    <row r="93" spans="1:9" ht="20.149999999999999" customHeight="1">
      <c r="B93" s="32"/>
      <c r="C93" s="32"/>
      <c r="D93" s="39"/>
      <c r="E93" s="39"/>
      <c r="F93" s="39"/>
      <c r="G93" s="39"/>
    </row>
    <row r="94" spans="1:9" ht="20.149999999999999" customHeight="1">
      <c r="B94" s="32"/>
      <c r="C94" s="32"/>
      <c r="D94" s="39"/>
      <c r="E94" s="39"/>
      <c r="F94" s="39"/>
      <c r="G94" s="39"/>
    </row>
    <row r="95" spans="1:9" ht="20.149999999999999" customHeight="1">
      <c r="B95" s="32"/>
      <c r="C95" s="32"/>
      <c r="D95" s="39"/>
      <c r="E95" s="39"/>
      <c r="F95" s="39"/>
      <c r="G95" s="39"/>
    </row>
    <row r="96" spans="1:9" ht="20.149999999999999" customHeight="1">
      <c r="B96" s="32"/>
      <c r="C96" s="32"/>
      <c r="D96" s="39"/>
      <c r="E96" s="39"/>
      <c r="F96" s="39"/>
      <c r="G96" s="39"/>
    </row>
    <row r="97" spans="1:7" ht="20.149999999999999" customHeight="1">
      <c r="B97" s="32"/>
      <c r="C97" s="32"/>
      <c r="D97" s="39"/>
      <c r="E97" s="39"/>
      <c r="F97" s="39"/>
      <c r="G97" s="39"/>
    </row>
    <row r="98" spans="1:7" ht="20.149999999999999" customHeight="1">
      <c r="A98" s="32"/>
      <c r="B98" s="32"/>
      <c r="C98" s="32"/>
      <c r="D98" s="39"/>
      <c r="E98" s="39"/>
      <c r="F98" s="39"/>
      <c r="G98" s="39"/>
    </row>
    <row r="99" spans="1:7" ht="20.149999999999999" customHeight="1">
      <c r="B99" s="32"/>
      <c r="C99" s="32"/>
      <c r="D99" s="39"/>
      <c r="E99" s="39"/>
      <c r="F99" s="39"/>
      <c r="G99" s="39"/>
    </row>
    <row r="100" spans="1:7" ht="20.149999999999999" customHeight="1">
      <c r="B100" s="32"/>
      <c r="C100" s="32"/>
      <c r="D100" s="39"/>
      <c r="E100" s="39"/>
      <c r="F100" s="39"/>
      <c r="G100" s="39"/>
    </row>
    <row r="101" spans="1:7" ht="20.149999999999999" customHeight="1">
      <c r="B101" s="32"/>
      <c r="C101" s="32"/>
      <c r="D101" s="39"/>
      <c r="E101" s="39"/>
      <c r="F101" s="39"/>
      <c r="G101" s="39"/>
    </row>
    <row r="102" spans="1:7" ht="20.149999999999999" customHeight="1">
      <c r="B102" s="32"/>
      <c r="C102" s="32"/>
      <c r="D102" s="39"/>
      <c r="E102" s="39"/>
      <c r="F102" s="39"/>
      <c r="G102" s="39"/>
    </row>
    <row r="103" spans="1:7" ht="20.149999999999999" customHeight="1">
      <c r="G103" s="39"/>
    </row>
    <row r="104" spans="1:7" ht="20.149999999999999" customHeight="1">
      <c r="G104" s="39"/>
    </row>
    <row r="105" spans="1:7" ht="20.149999999999999" customHeight="1">
      <c r="A105" s="32"/>
      <c r="B105" s="32"/>
      <c r="C105" s="32"/>
      <c r="D105" s="39"/>
      <c r="E105" s="39"/>
      <c r="F105" s="39"/>
      <c r="G105" s="39"/>
    </row>
    <row r="106" spans="1:7" ht="20.149999999999999" customHeight="1">
      <c r="B106" s="32"/>
      <c r="C106" s="32"/>
      <c r="D106" s="39"/>
      <c r="E106" s="39"/>
      <c r="F106" s="39"/>
      <c r="G106" s="39"/>
    </row>
    <row r="107" spans="1:7" ht="20.149999999999999" customHeight="1">
      <c r="B107" s="32"/>
      <c r="C107" s="32"/>
      <c r="D107" s="39"/>
      <c r="E107" s="39"/>
      <c r="F107" s="39"/>
      <c r="G107" s="39"/>
    </row>
    <row r="108" spans="1:7" ht="20.149999999999999" customHeight="1">
      <c r="B108" s="32"/>
      <c r="C108" s="32"/>
      <c r="D108" s="39"/>
      <c r="E108" s="39"/>
      <c r="F108" s="39"/>
      <c r="G108" s="39"/>
    </row>
    <row r="109" spans="1:7" ht="20.149999999999999" customHeight="1"/>
    <row r="110" spans="1:7" ht="16.5" customHeight="1">
      <c r="A110" s="32"/>
      <c r="B110" s="32"/>
      <c r="C110" s="39"/>
      <c r="D110" s="39"/>
      <c r="E110" s="39"/>
      <c r="F110" s="39"/>
      <c r="G110" s="32"/>
    </row>
    <row r="111" spans="1:7" ht="16.5" customHeight="1">
      <c r="A111" s="32"/>
      <c r="B111" s="32"/>
      <c r="C111" s="39"/>
      <c r="D111" s="39"/>
      <c r="E111" s="39"/>
      <c r="F111" s="39"/>
      <c r="G111" s="32"/>
    </row>
    <row r="112" spans="1:7" ht="16.5" customHeight="1">
      <c r="A112" s="32"/>
      <c r="B112" s="32"/>
      <c r="C112" s="39"/>
      <c r="D112" s="39"/>
      <c r="E112" s="39"/>
      <c r="F112" s="39"/>
      <c r="G112" s="32"/>
    </row>
    <row r="113" spans="1:7" ht="16.5" customHeight="1">
      <c r="A113" s="32"/>
      <c r="B113" s="32"/>
      <c r="C113" s="39"/>
      <c r="D113" s="39"/>
      <c r="E113" s="39"/>
      <c r="F113" s="39"/>
      <c r="G113" s="32"/>
    </row>
    <row r="114" spans="1:7" ht="16.5" customHeight="1">
      <c r="A114" s="32"/>
      <c r="B114" s="32"/>
      <c r="C114" s="39"/>
      <c r="D114" s="39"/>
      <c r="E114" s="39"/>
      <c r="F114" s="39"/>
      <c r="G114" s="32"/>
    </row>
    <row r="115" spans="1:7" ht="16.5" customHeight="1">
      <c r="A115" s="32"/>
      <c r="B115" s="32"/>
      <c r="C115" s="39"/>
      <c r="D115" s="39"/>
      <c r="E115" s="39"/>
      <c r="F115" s="39"/>
      <c r="G115" s="32"/>
    </row>
    <row r="116" spans="1:7" ht="16.5" customHeight="1"/>
  </sheetData>
  <mergeCells count="5">
    <mergeCell ref="A1:I1"/>
    <mergeCell ref="B11:C11"/>
    <mergeCell ref="G36:G37"/>
    <mergeCell ref="A83:I83"/>
    <mergeCell ref="A39:H39"/>
  </mergeCells>
  <phoneticPr fontId="3"/>
  <printOptions horizontalCentered="1"/>
  <pageMargins left="0.23622047244094491" right="0.23622047244094491" top="0.74803149606299213" bottom="0.74803149606299213" header="0.31496062992125984" footer="0.31496062992125984"/>
  <pageSetup paperSize="9" firstPageNumber="4294963191" orientation="portrait" horizontalDpi="4294967293" verticalDpi="4294967293" r:id="rId1"/>
  <headerFooter scaleWithDoc="0">
    <oddFooter>&amp;C&amp;"ＭＳ Ｐ明朝,標準"&amp;14 21</oddFooter>
  </headerFooter>
  <rowBreaks count="1" manualBreakCount="1">
    <brk id="39"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3"/>
  <sheetViews>
    <sheetView zoomScale="80" zoomScaleSheetLayoutView="80" workbookViewId="0">
      <selection activeCell="A12" sqref="A12:A21"/>
    </sheetView>
  </sheetViews>
  <sheetFormatPr defaultColWidth="11.1796875" defaultRowHeight="14"/>
  <cols>
    <col min="1" max="1" width="4.453125" style="398" customWidth="1"/>
    <col min="2" max="2" width="27" style="398" customWidth="1"/>
    <col min="3" max="7" width="12.08984375" style="398" customWidth="1"/>
    <col min="8" max="8" width="13.1796875" style="398" customWidth="1"/>
    <col min="9" max="9" width="2.1796875" style="398" customWidth="1"/>
    <col min="10" max="10" width="12.08984375" style="398" customWidth="1"/>
    <col min="11" max="254" width="8.6328125" style="398" customWidth="1"/>
    <col min="255" max="16384" width="11.1796875" style="397"/>
  </cols>
  <sheetData>
    <row r="1" spans="1:10" ht="15" customHeight="1">
      <c r="A1" s="417" t="s">
        <v>692</v>
      </c>
    </row>
    <row r="2" spans="1:10" s="402" customFormat="1" ht="15" customHeight="1">
      <c r="A2" s="792" t="s">
        <v>691</v>
      </c>
      <c r="B2" s="792"/>
      <c r="C2" s="792"/>
      <c r="D2" s="792"/>
      <c r="E2" s="792"/>
      <c r="F2" s="792"/>
      <c r="G2" s="792"/>
      <c r="H2" s="792"/>
      <c r="I2" s="792"/>
    </row>
    <row r="3" spans="1:10" s="402" customFormat="1" ht="13.25" customHeight="1" thickBot="1">
      <c r="F3" s="797" t="s">
        <v>690</v>
      </c>
      <c r="G3" s="797"/>
      <c r="H3" s="402" t="s">
        <v>689</v>
      </c>
    </row>
    <row r="4" spans="1:10" s="402" customFormat="1" ht="13.5" customHeight="1" thickBot="1">
      <c r="A4" s="793" t="s">
        <v>688</v>
      </c>
      <c r="B4" s="794"/>
      <c r="C4" s="790" t="s">
        <v>687</v>
      </c>
      <c r="D4" s="790"/>
      <c r="E4" s="790"/>
      <c r="F4" s="790"/>
      <c r="G4" s="790"/>
      <c r="H4" s="727" t="s">
        <v>686</v>
      </c>
      <c r="I4" s="393"/>
      <c r="J4" s="727" t="s">
        <v>685</v>
      </c>
    </row>
    <row r="5" spans="1:10" s="402" customFormat="1" ht="13.5" customHeight="1">
      <c r="A5" s="795"/>
      <c r="B5" s="722"/>
      <c r="C5" s="727" t="s">
        <v>684</v>
      </c>
      <c r="D5" s="727" t="s">
        <v>683</v>
      </c>
      <c r="E5" s="727" t="s">
        <v>682</v>
      </c>
      <c r="F5" s="727" t="s">
        <v>681</v>
      </c>
      <c r="G5" s="790" t="s">
        <v>680</v>
      </c>
      <c r="H5" s="728"/>
      <c r="I5" s="393"/>
      <c r="J5" s="728"/>
    </row>
    <row r="6" spans="1:10" s="402" customFormat="1" ht="13.5" customHeight="1" thickBot="1">
      <c r="A6" s="796"/>
      <c r="B6" s="791"/>
      <c r="C6" s="729"/>
      <c r="D6" s="729"/>
      <c r="E6" s="729"/>
      <c r="F6" s="729"/>
      <c r="G6" s="791"/>
      <c r="H6" s="729"/>
      <c r="I6" s="393"/>
      <c r="J6" s="728"/>
    </row>
    <row r="7" spans="1:10" s="402" customFormat="1" ht="13.5" customHeight="1">
      <c r="A7" s="800" t="s">
        <v>679</v>
      </c>
      <c r="B7" s="414" t="s">
        <v>678</v>
      </c>
      <c r="C7" s="415"/>
      <c r="D7" s="415"/>
      <c r="E7" s="415"/>
      <c r="F7" s="415"/>
      <c r="G7" s="416"/>
      <c r="H7" s="415"/>
      <c r="I7" s="393"/>
      <c r="J7" s="408">
        <v>84233</v>
      </c>
    </row>
    <row r="8" spans="1:10" s="402" customFormat="1" ht="13.5" customHeight="1">
      <c r="A8" s="801"/>
      <c r="B8" s="413" t="s">
        <v>520</v>
      </c>
      <c r="C8" s="408">
        <v>1000000</v>
      </c>
      <c r="D8" s="408">
        <v>1300000</v>
      </c>
      <c r="E8" s="408">
        <v>1000000</v>
      </c>
      <c r="F8" s="408">
        <v>1300000</v>
      </c>
      <c r="G8" s="411">
        <v>1200000</v>
      </c>
      <c r="H8" s="408">
        <f t="shared" ref="H8:H22" si="0">SUM(C8:G8)</f>
        <v>5800000</v>
      </c>
      <c r="I8" s="393"/>
      <c r="J8" s="408">
        <v>1100000</v>
      </c>
    </row>
    <row r="9" spans="1:10" s="402" customFormat="1" ht="13.5" customHeight="1">
      <c r="A9" s="801"/>
      <c r="B9" s="413" t="s">
        <v>677</v>
      </c>
      <c r="C9" s="408">
        <v>350000</v>
      </c>
      <c r="D9" s="408">
        <v>300000</v>
      </c>
      <c r="E9" s="408">
        <v>150000</v>
      </c>
      <c r="F9" s="408">
        <v>150000</v>
      </c>
      <c r="G9" s="411">
        <v>150000</v>
      </c>
      <c r="H9" s="408">
        <f t="shared" si="0"/>
        <v>1100000</v>
      </c>
      <c r="I9" s="393"/>
      <c r="J9" s="408"/>
    </row>
    <row r="10" spans="1:10" s="402" customFormat="1" ht="13.5" customHeight="1" thickBot="1">
      <c r="A10" s="801"/>
      <c r="B10" s="410" t="s">
        <v>676</v>
      </c>
      <c r="C10" s="408">
        <v>10000</v>
      </c>
      <c r="D10" s="408">
        <v>20000</v>
      </c>
      <c r="E10" s="408">
        <v>10000</v>
      </c>
      <c r="F10" s="408">
        <v>20000</v>
      </c>
      <c r="G10" s="411">
        <v>10000</v>
      </c>
      <c r="H10" s="408">
        <f t="shared" si="0"/>
        <v>70000</v>
      </c>
      <c r="I10" s="393"/>
      <c r="J10" s="408"/>
    </row>
    <row r="11" spans="1:10" s="402" customFormat="1" ht="13.5" customHeight="1" thickBot="1">
      <c r="A11" s="802"/>
      <c r="B11" s="407" t="s">
        <v>666</v>
      </c>
      <c r="C11" s="405">
        <f>SUM(C8:C10)</f>
        <v>1360000</v>
      </c>
      <c r="D11" s="405">
        <f>SUM(D8:D10)</f>
        <v>1620000</v>
      </c>
      <c r="E11" s="405">
        <f>SUM(E8:E10)</f>
        <v>1160000</v>
      </c>
      <c r="F11" s="405">
        <f>SUM(F8:F10)</f>
        <v>1470000</v>
      </c>
      <c r="G11" s="406">
        <f>SUM(G8:G10)</f>
        <v>1360000</v>
      </c>
      <c r="H11" s="405">
        <f t="shared" si="0"/>
        <v>6970000</v>
      </c>
      <c r="I11" s="393"/>
      <c r="J11" s="405">
        <f>SUM(J7:J10)</f>
        <v>1184233</v>
      </c>
    </row>
    <row r="12" spans="1:10" s="402" customFormat="1" ht="13.5" customHeight="1">
      <c r="A12" s="800" t="s">
        <v>675</v>
      </c>
      <c r="B12" s="414" t="s">
        <v>674</v>
      </c>
      <c r="C12" s="408">
        <v>200000</v>
      </c>
      <c r="D12" s="408">
        <v>500000</v>
      </c>
      <c r="E12" s="408">
        <v>200000</v>
      </c>
      <c r="F12" s="408">
        <v>500000</v>
      </c>
      <c r="G12" s="411">
        <v>250000</v>
      </c>
      <c r="H12" s="408">
        <f t="shared" si="0"/>
        <v>1650000</v>
      </c>
      <c r="I12" s="393"/>
      <c r="J12" s="408">
        <v>250000</v>
      </c>
    </row>
    <row r="13" spans="1:10" s="402" customFormat="1" ht="13.5" customHeight="1">
      <c r="A13" s="801"/>
      <c r="B13" s="413" t="s">
        <v>673</v>
      </c>
      <c r="C13" s="412"/>
      <c r="D13" s="408">
        <v>300000</v>
      </c>
      <c r="E13" s="412"/>
      <c r="F13" s="408">
        <v>300000</v>
      </c>
      <c r="G13" s="411">
        <v>200000</v>
      </c>
      <c r="H13" s="408">
        <f t="shared" si="0"/>
        <v>800000</v>
      </c>
      <c r="I13" s="393"/>
      <c r="J13" s="408">
        <v>150000</v>
      </c>
    </row>
    <row r="14" spans="1:10" s="402" customFormat="1" ht="13.5" customHeight="1">
      <c r="A14" s="801"/>
      <c r="B14" s="413" t="s">
        <v>672</v>
      </c>
      <c r="C14" s="408">
        <v>400000</v>
      </c>
      <c r="D14" s="408">
        <v>400000</v>
      </c>
      <c r="E14" s="408">
        <v>400000</v>
      </c>
      <c r="F14" s="408">
        <v>400000</v>
      </c>
      <c r="G14" s="411">
        <v>300000</v>
      </c>
      <c r="H14" s="408">
        <f t="shared" si="0"/>
        <v>1900000</v>
      </c>
      <c r="I14" s="393"/>
      <c r="J14" s="408">
        <v>200000</v>
      </c>
    </row>
    <row r="15" spans="1:10" s="402" customFormat="1" ht="13.5" customHeight="1">
      <c r="A15" s="801"/>
      <c r="B15" s="413" t="s">
        <v>671</v>
      </c>
      <c r="C15" s="408">
        <v>125000</v>
      </c>
      <c r="D15" s="408">
        <v>125000</v>
      </c>
      <c r="E15" s="408">
        <v>125000</v>
      </c>
      <c r="F15" s="408">
        <v>125000</v>
      </c>
      <c r="G15" s="411">
        <v>125000</v>
      </c>
      <c r="H15" s="408">
        <f t="shared" si="0"/>
        <v>625000</v>
      </c>
      <c r="I15" s="393"/>
      <c r="J15" s="408">
        <v>367500</v>
      </c>
    </row>
    <row r="16" spans="1:10" s="402" customFormat="1" ht="13.5" customHeight="1">
      <c r="A16" s="801"/>
      <c r="B16" s="413" t="s">
        <v>670</v>
      </c>
      <c r="C16" s="408">
        <v>210000</v>
      </c>
      <c r="D16" s="408">
        <v>150000</v>
      </c>
      <c r="E16" s="408">
        <v>85000</v>
      </c>
      <c r="F16" s="408">
        <v>85000</v>
      </c>
      <c r="G16" s="411">
        <v>85000</v>
      </c>
      <c r="H16" s="408">
        <f t="shared" si="0"/>
        <v>615000</v>
      </c>
      <c r="I16" s="393"/>
      <c r="J16" s="408"/>
    </row>
    <row r="17" spans="1:10" s="402" customFormat="1" ht="13.5" customHeight="1">
      <c r="A17" s="801"/>
      <c r="B17" s="413" t="s">
        <v>669</v>
      </c>
      <c r="C17" s="408">
        <v>15000</v>
      </c>
      <c r="D17" s="408">
        <v>20000</v>
      </c>
      <c r="E17" s="408">
        <v>15000</v>
      </c>
      <c r="F17" s="408">
        <v>20000</v>
      </c>
      <c r="G17" s="411">
        <v>20000</v>
      </c>
      <c r="H17" s="408">
        <f t="shared" si="0"/>
        <v>90000</v>
      </c>
      <c r="I17" s="393"/>
      <c r="J17" s="408">
        <v>12000</v>
      </c>
    </row>
    <row r="18" spans="1:10" s="402" customFormat="1" ht="13.5" customHeight="1">
      <c r="A18" s="801"/>
      <c r="B18" s="413" t="s">
        <v>668</v>
      </c>
      <c r="C18" s="412"/>
      <c r="D18" s="408">
        <v>200000</v>
      </c>
      <c r="E18" s="412"/>
      <c r="F18" s="408">
        <v>200000</v>
      </c>
      <c r="G18" s="411">
        <v>50000</v>
      </c>
      <c r="H18" s="408">
        <f t="shared" si="0"/>
        <v>450000</v>
      </c>
      <c r="I18" s="393"/>
      <c r="J18" s="408">
        <v>30000</v>
      </c>
    </row>
    <row r="19" spans="1:10" s="402" customFormat="1" ht="13.5" customHeight="1">
      <c r="A19" s="801"/>
      <c r="B19" s="413" t="s">
        <v>515</v>
      </c>
      <c r="C19" s="412"/>
      <c r="D19" s="408">
        <v>9000</v>
      </c>
      <c r="E19" s="412"/>
      <c r="F19" s="408">
        <v>9000</v>
      </c>
      <c r="G19" s="411">
        <v>6500</v>
      </c>
      <c r="H19" s="408">
        <f t="shared" si="0"/>
        <v>24500</v>
      </c>
      <c r="I19" s="393"/>
      <c r="J19" s="408"/>
    </row>
    <row r="20" spans="1:10" s="402" customFormat="1" ht="13.5" customHeight="1" thickBot="1">
      <c r="A20" s="801"/>
      <c r="B20" s="410" t="s">
        <v>667</v>
      </c>
      <c r="C20" s="408">
        <v>15000</v>
      </c>
      <c r="D20" s="408">
        <v>15000</v>
      </c>
      <c r="E20" s="408">
        <v>15000</v>
      </c>
      <c r="F20" s="408">
        <v>15000</v>
      </c>
      <c r="G20" s="409"/>
      <c r="H20" s="408">
        <f t="shared" si="0"/>
        <v>60000</v>
      </c>
      <c r="I20" s="393"/>
      <c r="J20" s="408">
        <v>15000</v>
      </c>
    </row>
    <row r="21" spans="1:10" s="402" customFormat="1" ht="13.5" customHeight="1" thickBot="1">
      <c r="A21" s="802"/>
      <c r="B21" s="407" t="s">
        <v>666</v>
      </c>
      <c r="C21" s="405">
        <f>SUM(C12:C20)</f>
        <v>965000</v>
      </c>
      <c r="D21" s="405">
        <f>SUM(D12:D20)</f>
        <v>1719000</v>
      </c>
      <c r="E21" s="405">
        <f>SUM(E12:E20)</f>
        <v>840000</v>
      </c>
      <c r="F21" s="405">
        <f>SUM(F12:F20)</f>
        <v>1654000</v>
      </c>
      <c r="G21" s="406">
        <f>SUM(G12:G20)</f>
        <v>1036500</v>
      </c>
      <c r="H21" s="405">
        <f t="shared" si="0"/>
        <v>6214500</v>
      </c>
      <c r="I21" s="393"/>
      <c r="J21" s="405">
        <f>SUM(J12:J20)</f>
        <v>1024500</v>
      </c>
    </row>
    <row r="22" spans="1:10" s="402" customFormat="1" ht="13.5" customHeight="1" thickBot="1">
      <c r="A22" s="798" t="s">
        <v>665</v>
      </c>
      <c r="B22" s="799"/>
      <c r="C22" s="403">
        <f>SUM(C11,-C21)</f>
        <v>395000</v>
      </c>
      <c r="D22" s="403">
        <f>SUM(D11,-D21)</f>
        <v>-99000</v>
      </c>
      <c r="E22" s="403">
        <f>SUM(E11,-E21)</f>
        <v>320000</v>
      </c>
      <c r="F22" s="403">
        <f>SUM(F11,-F21)</f>
        <v>-184000</v>
      </c>
      <c r="G22" s="404">
        <f>SUM(G11,-G21)</f>
        <v>323500</v>
      </c>
      <c r="H22" s="403">
        <f t="shared" si="0"/>
        <v>755500</v>
      </c>
      <c r="I22" s="393"/>
      <c r="J22" s="403">
        <f>J11-J21</f>
        <v>159733</v>
      </c>
    </row>
    <row r="23" spans="1:10" s="402" customFormat="1" ht="13.5" customHeight="1">
      <c r="A23" s="393"/>
      <c r="B23" s="393"/>
      <c r="C23" s="393"/>
      <c r="D23" s="393"/>
      <c r="E23" s="393"/>
      <c r="F23" s="393"/>
      <c r="G23" s="393"/>
      <c r="H23" s="393"/>
      <c r="I23" s="393"/>
      <c r="J23" s="393"/>
    </row>
    <row r="24" spans="1:10" s="402" customFormat="1" ht="13.5" customHeight="1">
      <c r="A24" s="393"/>
      <c r="B24" s="393"/>
      <c r="C24" s="393"/>
      <c r="D24" s="393"/>
      <c r="E24" s="393"/>
      <c r="F24" s="393"/>
      <c r="G24" s="393" t="s">
        <v>664</v>
      </c>
      <c r="H24" s="393">
        <f>H9-H16</f>
        <v>485000</v>
      </c>
      <c r="I24" s="393"/>
      <c r="J24" s="393"/>
    </row>
    <row r="25" spans="1:10" s="402" customFormat="1" ht="13.5" customHeight="1">
      <c r="A25" s="393"/>
      <c r="B25" s="393"/>
      <c r="C25" s="393"/>
      <c r="D25" s="393"/>
      <c r="E25" s="393"/>
      <c r="F25" s="393"/>
      <c r="G25" s="393"/>
      <c r="H25" s="393"/>
      <c r="I25" s="393"/>
      <c r="J25" s="393"/>
    </row>
    <row r="26" spans="1:10" s="402" customFormat="1" ht="13.5" customHeight="1">
      <c r="A26" s="393"/>
      <c r="B26" s="393"/>
      <c r="C26" s="393"/>
      <c r="D26" s="393"/>
      <c r="E26" s="393"/>
      <c r="F26" s="717" t="s">
        <v>663</v>
      </c>
      <c r="G26" s="717"/>
      <c r="H26" s="393">
        <f>H22-H24</f>
        <v>270500</v>
      </c>
      <c r="I26" s="393"/>
      <c r="J26" s="393"/>
    </row>
    <row r="27" spans="1:10" s="402" customFormat="1" ht="13.5" customHeight="1">
      <c r="A27" s="393"/>
      <c r="B27" s="393"/>
      <c r="C27" s="393"/>
      <c r="D27" s="393"/>
      <c r="E27" s="393"/>
      <c r="F27" s="393"/>
      <c r="G27" s="393"/>
      <c r="H27" s="393"/>
      <c r="I27" s="393"/>
      <c r="J27" s="393"/>
    </row>
    <row r="28" spans="1:10" s="402" customFormat="1" ht="13.5" customHeight="1">
      <c r="A28" s="717" t="s">
        <v>662</v>
      </c>
      <c r="B28" s="717"/>
      <c r="C28" s="717"/>
      <c r="D28" s="717"/>
      <c r="E28" s="717"/>
      <c r="F28" s="717"/>
      <c r="G28" s="717"/>
      <c r="H28" s="717"/>
      <c r="I28" s="717"/>
      <c r="J28" s="717"/>
    </row>
    <row r="29" spans="1:10">
      <c r="A29" s="393"/>
      <c r="B29" s="717"/>
      <c r="C29" s="717"/>
      <c r="D29" s="717"/>
      <c r="E29" s="717"/>
      <c r="F29" s="717"/>
      <c r="G29" s="717"/>
      <c r="H29" s="717"/>
      <c r="I29" s="393"/>
      <c r="J29" s="393"/>
    </row>
    <row r="30" spans="1:10">
      <c r="A30" s="393"/>
      <c r="B30" s="393"/>
      <c r="C30" s="393"/>
      <c r="D30" s="393"/>
      <c r="E30" s="393"/>
      <c r="F30" s="393"/>
      <c r="G30" s="393"/>
      <c r="H30" s="393"/>
      <c r="I30" s="393"/>
      <c r="J30" s="393"/>
    </row>
    <row r="31" spans="1:10">
      <c r="A31" s="393"/>
      <c r="B31" s="393"/>
      <c r="C31" s="393"/>
      <c r="D31" s="393"/>
      <c r="E31" s="393"/>
      <c r="F31" s="393"/>
      <c r="G31" s="393"/>
      <c r="H31" s="393"/>
      <c r="I31" s="393"/>
      <c r="J31" s="393"/>
    </row>
    <row r="32" spans="1:10">
      <c r="A32" s="400"/>
      <c r="B32" s="401"/>
      <c r="C32" s="400"/>
      <c r="D32" s="400"/>
      <c r="E32" s="400"/>
      <c r="F32" s="400"/>
      <c r="G32" s="400"/>
      <c r="H32" s="400"/>
      <c r="I32" s="400"/>
      <c r="J32" s="400"/>
    </row>
    <row r="33" spans="1:10">
      <c r="A33" s="399"/>
      <c r="B33" s="399"/>
      <c r="C33" s="399"/>
      <c r="D33" s="399"/>
      <c r="E33" s="399"/>
      <c r="F33" s="399"/>
      <c r="G33" s="399"/>
      <c r="H33" s="399"/>
      <c r="I33" s="399"/>
      <c r="J33" s="399"/>
    </row>
  </sheetData>
  <sheetProtection selectLockedCells="1" selectUnlockedCells="1"/>
  <mergeCells count="17">
    <mergeCell ref="A2:I2"/>
    <mergeCell ref="A4:B6"/>
    <mergeCell ref="C4:G4"/>
    <mergeCell ref="H4:H6"/>
    <mergeCell ref="F3:G3"/>
    <mergeCell ref="C5:C6"/>
    <mergeCell ref="D5:D6"/>
    <mergeCell ref="E5:E6"/>
    <mergeCell ref="F5:F6"/>
    <mergeCell ref="G5:G6"/>
    <mergeCell ref="B29:H29"/>
    <mergeCell ref="F26:G26"/>
    <mergeCell ref="A22:B22"/>
    <mergeCell ref="A28:J28"/>
    <mergeCell ref="A7:A11"/>
    <mergeCell ref="A12:A21"/>
    <mergeCell ref="J4:J6"/>
  </mergeCells>
  <phoneticPr fontId="3"/>
  <printOptions horizontalCentered="1"/>
  <pageMargins left="0.2361111111111111" right="0.2361111111111111" top="0.74791666666666667" bottom="0.74861111111111112" header="0.51180555555555551" footer="0.31527777777777777"/>
  <pageSetup paperSize="9" firstPageNumber="0" orientation="landscape" horizontalDpi="300" verticalDpi="300" r:id="rId1"/>
  <headerFooter alignWithMargins="0">
    <oddFooter>&amp;C&amp;"ＭＳ Ｐ明朝,標準"&amp;14&amp;P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0"/>
  <sheetViews>
    <sheetView topLeftCell="A11" zoomScale="80" zoomScaleSheetLayoutView="80" workbookViewId="0">
      <selection activeCell="A31" sqref="A31:J35"/>
    </sheetView>
  </sheetViews>
  <sheetFormatPr defaultColWidth="11.1796875" defaultRowHeight="14"/>
  <cols>
    <col min="1" max="1" width="4.453125" style="399" customWidth="1"/>
    <col min="2" max="2" width="28.6328125" style="399" customWidth="1"/>
    <col min="3" max="7" width="12.08984375" style="399" customWidth="1"/>
    <col min="8" max="8" width="13.1796875" style="399" customWidth="1"/>
    <col min="9" max="9" width="2.08984375" style="399" customWidth="1"/>
    <col min="10" max="10" width="12.08984375" style="399" customWidth="1"/>
    <col min="11" max="254" width="8.6328125" style="399" customWidth="1"/>
    <col min="255" max="16384" width="11.1796875" style="418"/>
  </cols>
  <sheetData>
    <row r="1" spans="1:10" ht="15" customHeight="1">
      <c r="A1" s="417" t="s">
        <v>702</v>
      </c>
    </row>
    <row r="2" spans="1:10" s="399" customFormat="1" ht="15" customHeight="1">
      <c r="A2" s="803" t="s">
        <v>701</v>
      </c>
      <c r="B2" s="803"/>
      <c r="C2" s="803"/>
      <c r="D2" s="803"/>
      <c r="E2" s="803"/>
      <c r="F2" s="803"/>
      <c r="G2" s="803"/>
      <c r="H2" s="803"/>
      <c r="I2" s="803"/>
      <c r="J2" s="479"/>
    </row>
    <row r="3" spans="1:10" ht="13.5" customHeight="1" thickBot="1">
      <c r="A3" s="478"/>
      <c r="B3" s="419"/>
      <c r="C3" s="419"/>
      <c r="D3" s="419"/>
      <c r="E3" s="400"/>
      <c r="F3" s="477" t="s">
        <v>700</v>
      </c>
      <c r="G3" s="476"/>
      <c r="H3" s="475" t="s">
        <v>689</v>
      </c>
      <c r="I3" s="419"/>
      <c r="J3" s="419"/>
    </row>
    <row r="4" spans="1:10" ht="13.5" customHeight="1" thickBot="1">
      <c r="A4" s="804" t="s">
        <v>688</v>
      </c>
      <c r="B4" s="804"/>
      <c r="C4" s="806" t="s">
        <v>687</v>
      </c>
      <c r="D4" s="806"/>
      <c r="E4" s="806"/>
      <c r="F4" s="806"/>
      <c r="G4" s="806"/>
      <c r="H4" s="807" t="s">
        <v>503</v>
      </c>
      <c r="I4" s="474"/>
      <c r="J4" s="808" t="s">
        <v>685</v>
      </c>
    </row>
    <row r="5" spans="1:10" ht="13.5" customHeight="1" thickBot="1">
      <c r="A5" s="804"/>
      <c r="B5" s="804"/>
      <c r="C5" s="809" t="s">
        <v>699</v>
      </c>
      <c r="D5" s="810" t="s">
        <v>683</v>
      </c>
      <c r="E5" s="811" t="s">
        <v>682</v>
      </c>
      <c r="F5" s="810" t="s">
        <v>681</v>
      </c>
      <c r="G5" s="819" t="s">
        <v>680</v>
      </c>
      <c r="H5" s="807"/>
      <c r="I5" s="474"/>
      <c r="J5" s="808"/>
    </row>
    <row r="6" spans="1:10" ht="13.5" customHeight="1" thickBot="1">
      <c r="A6" s="805"/>
      <c r="B6" s="804"/>
      <c r="C6" s="809"/>
      <c r="D6" s="810"/>
      <c r="E6" s="811"/>
      <c r="F6" s="810"/>
      <c r="G6" s="819"/>
      <c r="H6" s="807"/>
      <c r="I6" s="474"/>
      <c r="J6" s="808"/>
    </row>
    <row r="7" spans="1:10" ht="13.5" customHeight="1">
      <c r="A7" s="813" t="s">
        <v>698</v>
      </c>
      <c r="B7" s="473" t="s">
        <v>678</v>
      </c>
      <c r="C7" s="472"/>
      <c r="D7" s="472"/>
      <c r="E7" s="472"/>
      <c r="F7" s="472"/>
      <c r="G7" s="471"/>
      <c r="H7" s="470">
        <f t="shared" ref="H7:H25" si="0">SUM(C7:G7)</f>
        <v>0</v>
      </c>
      <c r="I7" s="426"/>
      <c r="J7" s="469">
        <v>770360</v>
      </c>
    </row>
    <row r="8" spans="1:10" ht="13.5" customHeight="1">
      <c r="A8" s="814"/>
      <c r="B8" s="468" t="s">
        <v>520</v>
      </c>
      <c r="C8" s="447">
        <v>922500</v>
      </c>
      <c r="D8" s="461">
        <v>1294500</v>
      </c>
      <c r="E8" s="461">
        <v>1008000</v>
      </c>
      <c r="F8" s="461">
        <v>1540500</v>
      </c>
      <c r="G8" s="460">
        <v>1312500</v>
      </c>
      <c r="H8" s="445">
        <f t="shared" si="0"/>
        <v>6078000</v>
      </c>
      <c r="I8" s="426"/>
      <c r="J8" s="458">
        <v>1474233</v>
      </c>
    </row>
    <row r="9" spans="1:10" ht="13.5" customHeight="1">
      <c r="A9" s="814"/>
      <c r="B9" s="467" t="s">
        <v>677</v>
      </c>
      <c r="C9" s="455">
        <v>336000</v>
      </c>
      <c r="D9" s="447">
        <v>216000</v>
      </c>
      <c r="E9" s="447">
        <v>194000</v>
      </c>
      <c r="F9" s="447">
        <v>197000</v>
      </c>
      <c r="G9" s="451">
        <v>201000</v>
      </c>
      <c r="H9" s="445">
        <f t="shared" si="0"/>
        <v>1144000</v>
      </c>
      <c r="I9" s="426"/>
      <c r="J9" s="444">
        <v>18000</v>
      </c>
    </row>
    <row r="10" spans="1:10" ht="13.5" customHeight="1">
      <c r="A10" s="814"/>
      <c r="B10" s="467" t="s">
        <v>697</v>
      </c>
      <c r="C10" s="455">
        <v>0</v>
      </c>
      <c r="D10" s="447">
        <v>207400</v>
      </c>
      <c r="E10" s="447">
        <v>127700</v>
      </c>
      <c r="F10" s="447">
        <v>165600</v>
      </c>
      <c r="G10" s="451">
        <v>0</v>
      </c>
      <c r="H10" s="445">
        <f t="shared" si="0"/>
        <v>500700</v>
      </c>
      <c r="I10" s="426"/>
      <c r="J10" s="444">
        <v>0</v>
      </c>
    </row>
    <row r="11" spans="1:10" ht="13.5" customHeight="1">
      <c r="A11" s="814"/>
      <c r="B11" s="467" t="s">
        <v>696</v>
      </c>
      <c r="C11" s="455">
        <v>0</v>
      </c>
      <c r="D11" s="447">
        <v>0</v>
      </c>
      <c r="E11" s="447">
        <v>0</v>
      </c>
      <c r="F11" s="447">
        <v>0</v>
      </c>
      <c r="G11" s="451">
        <v>0</v>
      </c>
      <c r="H11" s="445">
        <f t="shared" si="0"/>
        <v>0</v>
      </c>
      <c r="I11" s="426"/>
      <c r="J11" s="444">
        <v>0</v>
      </c>
    </row>
    <row r="12" spans="1:10" ht="13.5" customHeight="1" thickBot="1">
      <c r="A12" s="814"/>
      <c r="B12" s="466" t="s">
        <v>676</v>
      </c>
      <c r="C12" s="442">
        <v>20000</v>
      </c>
      <c r="D12" s="441">
        <v>10000</v>
      </c>
      <c r="E12" s="441">
        <v>10000</v>
      </c>
      <c r="F12" s="441">
        <v>10000</v>
      </c>
      <c r="G12" s="439">
        <v>20000</v>
      </c>
      <c r="H12" s="438">
        <f t="shared" si="0"/>
        <v>70000</v>
      </c>
      <c r="I12" s="426"/>
      <c r="J12" s="437">
        <v>0</v>
      </c>
    </row>
    <row r="13" spans="1:10" ht="13.5" customHeight="1" thickBot="1">
      <c r="A13" s="815"/>
      <c r="B13" s="465" t="s">
        <v>666</v>
      </c>
      <c r="C13" s="464">
        <f>SUM(C8:C12)</f>
        <v>1278500</v>
      </c>
      <c r="D13" s="464">
        <f>SUM(D8:D12)</f>
        <v>1727900</v>
      </c>
      <c r="E13" s="464">
        <f>SUM(E8:E12)</f>
        <v>1339700</v>
      </c>
      <c r="F13" s="464">
        <f>SUM(F8:F12)</f>
        <v>1913100</v>
      </c>
      <c r="G13" s="464">
        <f>SUM(G8:G12)</f>
        <v>1533500</v>
      </c>
      <c r="H13" s="432">
        <f t="shared" si="0"/>
        <v>7792700</v>
      </c>
      <c r="I13" s="426"/>
      <c r="J13" s="431">
        <f>SUM(J7:J12)</f>
        <v>2262593</v>
      </c>
    </row>
    <row r="14" spans="1:10" ht="13.5" customHeight="1">
      <c r="A14" s="816" t="s">
        <v>695</v>
      </c>
      <c r="B14" s="463" t="s">
        <v>674</v>
      </c>
      <c r="C14" s="462">
        <v>175600</v>
      </c>
      <c r="D14" s="461">
        <v>446500</v>
      </c>
      <c r="E14" s="461">
        <v>169100</v>
      </c>
      <c r="F14" s="461">
        <v>535500</v>
      </c>
      <c r="G14" s="460">
        <v>328860</v>
      </c>
      <c r="H14" s="459">
        <f t="shared" si="0"/>
        <v>1655560</v>
      </c>
      <c r="I14" s="426"/>
      <c r="J14" s="458">
        <v>301500</v>
      </c>
    </row>
    <row r="15" spans="1:10" ht="13.5" customHeight="1">
      <c r="A15" s="817"/>
      <c r="B15" s="450" t="s">
        <v>673</v>
      </c>
      <c r="C15" s="449"/>
      <c r="D15" s="447">
        <v>10000</v>
      </c>
      <c r="E15" s="457"/>
      <c r="F15" s="447">
        <v>13000</v>
      </c>
      <c r="G15" s="456">
        <v>0</v>
      </c>
      <c r="H15" s="445">
        <f t="shared" si="0"/>
        <v>23000</v>
      </c>
      <c r="I15" s="426"/>
      <c r="J15" s="437">
        <v>5000</v>
      </c>
    </row>
    <row r="16" spans="1:10" ht="13.5" customHeight="1">
      <c r="A16" s="817"/>
      <c r="B16" s="450" t="s">
        <v>672</v>
      </c>
      <c r="C16" s="455">
        <v>391600</v>
      </c>
      <c r="D16" s="447">
        <v>808000</v>
      </c>
      <c r="E16" s="454">
        <v>506100</v>
      </c>
      <c r="F16" s="447">
        <v>805800</v>
      </c>
      <c r="G16" s="451">
        <v>299280</v>
      </c>
      <c r="H16" s="445">
        <f t="shared" si="0"/>
        <v>2810780</v>
      </c>
      <c r="I16" s="426"/>
      <c r="J16" s="444">
        <v>210000</v>
      </c>
    </row>
    <row r="17" spans="1:254" ht="13.5" customHeight="1">
      <c r="A17" s="817"/>
      <c r="B17" s="450" t="s">
        <v>671</v>
      </c>
      <c r="C17" s="455">
        <v>108764</v>
      </c>
      <c r="D17" s="447">
        <v>150600</v>
      </c>
      <c r="E17" s="454">
        <v>91052</v>
      </c>
      <c r="F17" s="447">
        <v>144539</v>
      </c>
      <c r="G17" s="451">
        <v>145480</v>
      </c>
      <c r="H17" s="445">
        <f t="shared" si="0"/>
        <v>640435</v>
      </c>
      <c r="I17" s="426"/>
      <c r="J17" s="453">
        <v>107117</v>
      </c>
    </row>
    <row r="18" spans="1:254" ht="13.5" customHeight="1">
      <c r="A18" s="817"/>
      <c r="B18" s="450" t="s">
        <v>670</v>
      </c>
      <c r="C18" s="455">
        <v>187000</v>
      </c>
      <c r="D18" s="447">
        <v>112500</v>
      </c>
      <c r="E18" s="454">
        <v>96000</v>
      </c>
      <c r="F18" s="447">
        <v>84500</v>
      </c>
      <c r="G18" s="451">
        <v>96000</v>
      </c>
      <c r="H18" s="445">
        <f t="shared" si="0"/>
        <v>576000</v>
      </c>
      <c r="I18" s="426"/>
      <c r="J18" s="444">
        <v>8000</v>
      </c>
    </row>
    <row r="19" spans="1:254" ht="13.5" customHeight="1">
      <c r="A19" s="817"/>
      <c r="B19" s="450" t="s">
        <v>669</v>
      </c>
      <c r="C19" s="455">
        <v>14050</v>
      </c>
      <c r="D19" s="447">
        <v>20350</v>
      </c>
      <c r="E19" s="454">
        <v>13550</v>
      </c>
      <c r="F19" s="447">
        <v>24300</v>
      </c>
      <c r="G19" s="451">
        <v>21250</v>
      </c>
      <c r="H19" s="445">
        <f t="shared" si="0"/>
        <v>93500</v>
      </c>
      <c r="I19" s="426"/>
      <c r="J19" s="453">
        <v>14000</v>
      </c>
    </row>
    <row r="20" spans="1:254" ht="13.5" customHeight="1">
      <c r="A20" s="817"/>
      <c r="B20" s="450" t="s">
        <v>668</v>
      </c>
      <c r="C20" s="449"/>
      <c r="D20" s="447">
        <v>162360</v>
      </c>
      <c r="E20" s="452"/>
      <c r="F20" s="447">
        <v>201085</v>
      </c>
      <c r="G20" s="451">
        <v>54685</v>
      </c>
      <c r="H20" s="445">
        <f t="shared" si="0"/>
        <v>418130</v>
      </c>
      <c r="I20" s="426"/>
      <c r="J20" s="444">
        <v>60327</v>
      </c>
    </row>
    <row r="21" spans="1:254" ht="13.5" customHeight="1">
      <c r="A21" s="817"/>
      <c r="B21" s="450" t="s">
        <v>515</v>
      </c>
      <c r="C21" s="449"/>
      <c r="D21" s="447">
        <v>7170</v>
      </c>
      <c r="E21" s="452"/>
      <c r="F21" s="447">
        <v>6740</v>
      </c>
      <c r="G21" s="451">
        <v>2554</v>
      </c>
      <c r="H21" s="445">
        <f t="shared" si="0"/>
        <v>16464</v>
      </c>
      <c r="I21" s="426"/>
      <c r="J21" s="444">
        <v>4280</v>
      </c>
    </row>
    <row r="22" spans="1:254" ht="13.5" customHeight="1">
      <c r="A22" s="817"/>
      <c r="B22" s="450" t="s">
        <v>694</v>
      </c>
      <c r="C22" s="449"/>
      <c r="D22" s="447">
        <v>0</v>
      </c>
      <c r="E22" s="448"/>
      <c r="F22" s="447">
        <v>0</v>
      </c>
      <c r="G22" s="446"/>
      <c r="H22" s="445">
        <f t="shared" si="0"/>
        <v>0</v>
      </c>
      <c r="I22" s="426"/>
      <c r="J22" s="444">
        <v>0</v>
      </c>
    </row>
    <row r="23" spans="1:254" ht="13.5" customHeight="1" thickBot="1">
      <c r="A23" s="817"/>
      <c r="B23" s="443" t="s">
        <v>667</v>
      </c>
      <c r="C23" s="442">
        <v>10455</v>
      </c>
      <c r="D23" s="440">
        <v>21815</v>
      </c>
      <c r="E23" s="441">
        <v>1392</v>
      </c>
      <c r="F23" s="440">
        <v>14385</v>
      </c>
      <c r="G23" s="439">
        <v>4842</v>
      </c>
      <c r="H23" s="438">
        <f t="shared" si="0"/>
        <v>52889</v>
      </c>
      <c r="I23" s="426"/>
      <c r="J23" s="437">
        <v>11649</v>
      </c>
    </row>
    <row r="24" spans="1:254" ht="13.5" customHeight="1" thickBot="1">
      <c r="A24" s="818"/>
      <c r="B24" s="436" t="s">
        <v>666</v>
      </c>
      <c r="C24" s="435">
        <f>SUM(C14:C23)</f>
        <v>887469</v>
      </c>
      <c r="D24" s="434">
        <f>SUM(D14:D23)</f>
        <v>1739295</v>
      </c>
      <c r="E24" s="434">
        <f>SUM(E14:E23)</f>
        <v>877194</v>
      </c>
      <c r="F24" s="434">
        <f>SUM(F14:F23)</f>
        <v>1829849</v>
      </c>
      <c r="G24" s="433">
        <f>SUM(G14:G23)</f>
        <v>952951</v>
      </c>
      <c r="H24" s="432">
        <f t="shared" si="0"/>
        <v>6286758</v>
      </c>
      <c r="I24" s="426"/>
      <c r="J24" s="431">
        <f>SUM(J14:J23)</f>
        <v>721873</v>
      </c>
    </row>
    <row r="25" spans="1:254" ht="13.5" customHeight="1" thickBot="1">
      <c r="A25" s="820" t="s">
        <v>665</v>
      </c>
      <c r="B25" s="820"/>
      <c r="C25" s="430">
        <f>SUM(C13,-C24)</f>
        <v>391031</v>
      </c>
      <c r="D25" s="429">
        <f>SUM(D13,-D24)</f>
        <v>-11395</v>
      </c>
      <c r="E25" s="429">
        <f>SUM(E13,-E24)</f>
        <v>462506</v>
      </c>
      <c r="F25" s="429">
        <f>SUM(F13,-F24)</f>
        <v>83251</v>
      </c>
      <c r="G25" s="428">
        <f>SUM(G13,-G24)</f>
        <v>580549</v>
      </c>
      <c r="H25" s="427">
        <f t="shared" si="0"/>
        <v>1505942</v>
      </c>
      <c r="I25" s="426"/>
      <c r="J25" s="425">
        <f>J13-J24</f>
        <v>1540720</v>
      </c>
    </row>
    <row r="26" spans="1:254" ht="13.5" customHeight="1">
      <c r="A26" s="419"/>
      <c r="B26" s="424"/>
      <c r="C26" s="423"/>
      <c r="D26" s="421"/>
      <c r="E26" s="422"/>
      <c r="F26" s="421"/>
      <c r="G26" s="420" t="s">
        <v>664</v>
      </c>
      <c r="H26" s="419">
        <f>H9-H18</f>
        <v>568000</v>
      </c>
      <c r="I26" s="400"/>
      <c r="J26" s="419"/>
    </row>
    <row r="27" spans="1:254" ht="13.5" customHeight="1">
      <c r="A27" s="391"/>
      <c r="B27" s="391"/>
      <c r="C27" s="391"/>
      <c r="D27" s="391"/>
      <c r="E27" s="391"/>
      <c r="F27" s="821" t="s">
        <v>663</v>
      </c>
      <c r="G27" s="821"/>
      <c r="H27" s="391">
        <f>H25-H26</f>
        <v>937942</v>
      </c>
      <c r="I27" s="391"/>
      <c r="J27" s="391"/>
    </row>
    <row r="28" spans="1:254" ht="13.5" customHeight="1">
      <c r="A28" s="812" t="s">
        <v>693</v>
      </c>
      <c r="B28" s="812"/>
      <c r="C28" s="812"/>
      <c r="D28" s="812"/>
      <c r="E28" s="812"/>
      <c r="F28" s="812"/>
      <c r="G28" s="812"/>
      <c r="H28" s="812"/>
      <c r="I28" s="812"/>
      <c r="J28" s="812"/>
    </row>
    <row r="29" spans="1:254" ht="13.5" customHeight="1">
      <c r="A29" s="812" t="s">
        <v>662</v>
      </c>
      <c r="B29" s="812"/>
      <c r="C29" s="812"/>
      <c r="D29" s="812"/>
      <c r="E29" s="812"/>
      <c r="F29" s="812"/>
      <c r="G29" s="812"/>
      <c r="H29" s="812"/>
      <c r="I29" s="812"/>
      <c r="J29" s="812"/>
    </row>
    <row r="30" spans="1:254" ht="13.5" customHeight="1">
      <c r="A30" s="390"/>
      <c r="B30" s="390"/>
      <c r="C30" s="391"/>
      <c r="D30" s="390"/>
      <c r="E30" s="390"/>
      <c r="F30" s="390"/>
      <c r="G30" s="390"/>
      <c r="H30" s="390"/>
      <c r="I30" s="390"/>
      <c r="J30" s="390"/>
    </row>
    <row r="31" spans="1:254" ht="13.5" customHeight="1">
      <c r="IK31" s="418"/>
      <c r="IL31" s="418"/>
      <c r="IM31" s="418"/>
      <c r="IN31" s="418"/>
      <c r="IO31" s="418"/>
      <c r="IP31" s="418"/>
      <c r="IQ31" s="418"/>
      <c r="IR31" s="418"/>
      <c r="IS31" s="418"/>
      <c r="IT31" s="418"/>
    </row>
    <row r="32" spans="1:254" ht="13.5" customHeight="1">
      <c r="IK32" s="418"/>
      <c r="IL32" s="418"/>
      <c r="IM32" s="418"/>
      <c r="IN32" s="418"/>
      <c r="IO32" s="418"/>
      <c r="IP32" s="418"/>
      <c r="IQ32" s="418"/>
      <c r="IR32" s="418"/>
      <c r="IS32" s="418"/>
      <c r="IT32" s="418"/>
    </row>
    <row r="33" spans="245:254" ht="13.5" customHeight="1">
      <c r="IK33" s="418"/>
      <c r="IL33" s="418"/>
      <c r="IM33" s="418"/>
      <c r="IN33" s="418"/>
      <c r="IO33" s="418"/>
      <c r="IP33" s="418"/>
      <c r="IQ33" s="418"/>
      <c r="IR33" s="418"/>
      <c r="IS33" s="418"/>
      <c r="IT33" s="418"/>
    </row>
    <row r="34" spans="245:254" ht="13.5" customHeight="1">
      <c r="IK34" s="418"/>
      <c r="IL34" s="418"/>
      <c r="IM34" s="418"/>
      <c r="IN34" s="418"/>
      <c r="IO34" s="418"/>
      <c r="IP34" s="418"/>
      <c r="IQ34" s="418"/>
      <c r="IR34" s="418"/>
      <c r="IS34" s="418"/>
      <c r="IT34" s="418"/>
    </row>
    <row r="35" spans="245:254" ht="13.5" customHeight="1">
      <c r="IK35" s="418"/>
      <c r="IL35" s="418"/>
      <c r="IM35" s="418"/>
      <c r="IN35" s="418"/>
      <c r="IO35" s="418"/>
      <c r="IP35" s="418"/>
      <c r="IQ35" s="418"/>
      <c r="IR35" s="418"/>
      <c r="IS35" s="418"/>
      <c r="IT35" s="418"/>
    </row>
    <row r="36" spans="245:254" ht="13.5" customHeight="1"/>
    <row r="37" spans="245:254" ht="13.5" customHeight="1"/>
    <row r="38" spans="245:254" ht="13.5" customHeight="1"/>
    <row r="39" spans="245:254" ht="13.5" customHeight="1"/>
    <row r="40" spans="245:254" ht="13.5" customHeight="1"/>
  </sheetData>
  <sheetProtection selectLockedCells="1" selectUnlockedCells="1"/>
  <mergeCells count="16">
    <mergeCell ref="A28:J28"/>
    <mergeCell ref="A29:J29"/>
    <mergeCell ref="A7:A13"/>
    <mergeCell ref="A14:A24"/>
    <mergeCell ref="G5:G6"/>
    <mergeCell ref="A25:B25"/>
    <mergeCell ref="F27:G27"/>
    <mergeCell ref="A2:I2"/>
    <mergeCell ref="A4:B6"/>
    <mergeCell ref="C4:G4"/>
    <mergeCell ref="H4:H6"/>
    <mergeCell ref="J4:J6"/>
    <mergeCell ref="C5:C6"/>
    <mergeCell ref="D5:D6"/>
    <mergeCell ref="E5:E6"/>
    <mergeCell ref="F5:F6"/>
  </mergeCells>
  <phoneticPr fontId="3"/>
  <printOptions horizontalCentered="1"/>
  <pageMargins left="0.25" right="0.25" top="0.75" bottom="0.75" header="0.3" footer="0.3"/>
  <pageSetup paperSize="9" firstPageNumber="0" orientation="landscape" horizontalDpi="300" verticalDpi="300" r:id="rId1"/>
  <headerFooter alignWithMargins="0">
    <oddFooter>&amp;C&amp;"ＭＳ Ｐ明朝,標準"&amp;14&amp;P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2"/>
  <sheetViews>
    <sheetView zoomScale="80" zoomScaleSheetLayoutView="80" workbookViewId="0">
      <selection activeCell="J23" sqref="J23"/>
    </sheetView>
  </sheetViews>
  <sheetFormatPr defaultColWidth="11.1796875" defaultRowHeight="14"/>
  <cols>
    <col min="1" max="1" width="3.453125" style="399" customWidth="1"/>
    <col min="2" max="2" width="28.1796875" style="399" customWidth="1"/>
    <col min="3" max="7" width="12.08984375" style="399" customWidth="1"/>
    <col min="8" max="8" width="13.1796875" style="399" customWidth="1"/>
    <col min="9" max="9" width="2.36328125" style="399" customWidth="1"/>
    <col min="10" max="10" width="12.08984375" style="399" customWidth="1"/>
    <col min="11" max="254" width="8.6328125" style="399" customWidth="1"/>
    <col min="255" max="16384" width="11.1796875" style="418"/>
  </cols>
  <sheetData>
    <row r="1" spans="1:10" ht="15" customHeight="1">
      <c r="A1" s="417" t="s">
        <v>708</v>
      </c>
    </row>
    <row r="2" spans="1:10" s="399" customFormat="1" ht="15" customHeight="1">
      <c r="A2" s="803" t="s">
        <v>707</v>
      </c>
      <c r="B2" s="803"/>
      <c r="C2" s="803"/>
      <c r="D2" s="803"/>
      <c r="E2" s="803"/>
      <c r="F2" s="803"/>
      <c r="G2" s="803"/>
      <c r="H2" s="803"/>
      <c r="I2" s="803"/>
      <c r="J2" s="479"/>
    </row>
    <row r="3" spans="1:10" ht="13.25" customHeight="1" thickBot="1">
      <c r="A3" s="478"/>
      <c r="B3" s="419"/>
      <c r="C3" s="419"/>
      <c r="D3" s="419"/>
      <c r="E3" s="400"/>
      <c r="F3" s="477" t="s">
        <v>690</v>
      </c>
      <c r="G3" s="476"/>
      <c r="H3" s="475" t="s">
        <v>689</v>
      </c>
      <c r="I3" s="419"/>
      <c r="J3" s="419"/>
    </row>
    <row r="4" spans="1:10" ht="13.5" customHeight="1" thickBot="1">
      <c r="A4" s="825" t="s">
        <v>688</v>
      </c>
      <c r="B4" s="825"/>
      <c r="C4" s="827" t="s">
        <v>687</v>
      </c>
      <c r="D4" s="827"/>
      <c r="E4" s="827"/>
      <c r="F4" s="827"/>
      <c r="G4" s="827"/>
      <c r="H4" s="828" t="s">
        <v>503</v>
      </c>
      <c r="I4" s="474"/>
      <c r="J4" s="824" t="s">
        <v>685</v>
      </c>
    </row>
    <row r="5" spans="1:10" ht="13.5" customHeight="1" thickBot="1">
      <c r="A5" s="825"/>
      <c r="B5" s="825"/>
      <c r="C5" s="809" t="s">
        <v>699</v>
      </c>
      <c r="D5" s="810" t="s">
        <v>683</v>
      </c>
      <c r="E5" s="811" t="s">
        <v>682</v>
      </c>
      <c r="F5" s="810" t="s">
        <v>681</v>
      </c>
      <c r="G5" s="819" t="s">
        <v>680</v>
      </c>
      <c r="H5" s="828"/>
      <c r="I5" s="474"/>
      <c r="J5" s="824"/>
    </row>
    <row r="6" spans="1:10" ht="13.5" customHeight="1" thickBot="1">
      <c r="A6" s="826"/>
      <c r="B6" s="826"/>
      <c r="C6" s="809"/>
      <c r="D6" s="810"/>
      <c r="E6" s="811"/>
      <c r="F6" s="810"/>
      <c r="G6" s="819"/>
      <c r="H6" s="828"/>
      <c r="I6" s="474"/>
      <c r="J6" s="824"/>
    </row>
    <row r="7" spans="1:10" ht="13.5" customHeight="1">
      <c r="A7" s="822" t="s">
        <v>706</v>
      </c>
      <c r="B7" s="463" t="s">
        <v>678</v>
      </c>
      <c r="C7" s="496"/>
      <c r="D7" s="472"/>
      <c r="E7" s="472"/>
      <c r="F7" s="472"/>
      <c r="G7" s="471"/>
      <c r="H7" s="470">
        <v>0</v>
      </c>
      <c r="I7" s="426"/>
      <c r="J7" s="495">
        <f>H28決算!J7-'H28予算　資料'!J7</f>
        <v>686127</v>
      </c>
    </row>
    <row r="8" spans="1:10" ht="13.5" customHeight="1">
      <c r="A8" s="814"/>
      <c r="B8" s="494" t="s">
        <v>520</v>
      </c>
      <c r="C8" s="447">
        <f>H28決算!C8-'H28予算　資料'!C8</f>
        <v>-77500</v>
      </c>
      <c r="D8" s="447">
        <f>H28決算!D8-'H28予算　資料'!D8</f>
        <v>-5500</v>
      </c>
      <c r="E8" s="447">
        <f>H28決算!E8-'H28予算　資料'!E8</f>
        <v>8000</v>
      </c>
      <c r="F8" s="447">
        <f>H28決算!F8-'H28予算　資料'!F8</f>
        <v>240500</v>
      </c>
      <c r="G8" s="447">
        <f>H28決算!G8-'H28予算　資料'!G8</f>
        <v>112500</v>
      </c>
      <c r="H8" s="445">
        <f t="shared" ref="H8:H23" si="0">SUM(C8:G8)</f>
        <v>278000</v>
      </c>
      <c r="I8" s="426"/>
      <c r="J8" s="458">
        <f>H28決算!J8-'H28予算　資料'!J8</f>
        <v>374233</v>
      </c>
    </row>
    <row r="9" spans="1:10" ht="13.5" customHeight="1">
      <c r="A9" s="814"/>
      <c r="B9" s="450" t="s">
        <v>677</v>
      </c>
      <c r="C9" s="447">
        <f>H28決算!C9-'H28予算　資料'!C9</f>
        <v>-14000</v>
      </c>
      <c r="D9" s="447">
        <f>H28決算!D9-'H28予算　資料'!D9</f>
        <v>-84000</v>
      </c>
      <c r="E9" s="447">
        <f>H28決算!E9-'H28予算　資料'!E9</f>
        <v>44000</v>
      </c>
      <c r="F9" s="447">
        <f>H28決算!F9-'H28予算　資料'!F9</f>
        <v>47000</v>
      </c>
      <c r="G9" s="447">
        <f>H28決算!G9-'H28予算　資料'!G9</f>
        <v>51000</v>
      </c>
      <c r="H9" s="445">
        <f t="shared" si="0"/>
        <v>44000</v>
      </c>
      <c r="I9" s="426"/>
      <c r="J9" s="444">
        <f>H28決算!J9-'H28予算　資料'!J9</f>
        <v>18000</v>
      </c>
    </row>
    <row r="10" spans="1:10" ht="13.5" customHeight="1" thickBot="1">
      <c r="A10" s="814"/>
      <c r="B10" s="493" t="s">
        <v>676</v>
      </c>
      <c r="C10" s="442">
        <f>H28決算!C12-'H28予算　資料'!C10</f>
        <v>10000</v>
      </c>
      <c r="D10" s="442">
        <f>H28決算!D12-'H28予算　資料'!D10</f>
        <v>-10000</v>
      </c>
      <c r="E10" s="442">
        <f>H28決算!E12-'H28予算　資料'!E10</f>
        <v>0</v>
      </c>
      <c r="F10" s="442">
        <f>H28決算!F12-'H28予算　資料'!F10</f>
        <v>-10000</v>
      </c>
      <c r="G10" s="442">
        <f>H28決算!G12-'H28予算　資料'!G10</f>
        <v>10000</v>
      </c>
      <c r="H10" s="438">
        <f t="shared" si="0"/>
        <v>0</v>
      </c>
      <c r="I10" s="426"/>
      <c r="J10" s="437">
        <v>0</v>
      </c>
    </row>
    <row r="11" spans="1:10" ht="13.5" customHeight="1" thickBot="1">
      <c r="A11" s="815"/>
      <c r="B11" s="465" t="s">
        <v>704</v>
      </c>
      <c r="C11" s="464">
        <f>SUM(C8:C10)</f>
        <v>-81500</v>
      </c>
      <c r="D11" s="464">
        <f>SUM(D8:D10)</f>
        <v>-99500</v>
      </c>
      <c r="E11" s="464">
        <f>SUM(E8:E10)</f>
        <v>52000</v>
      </c>
      <c r="F11" s="464">
        <f>SUM(F8:F10)</f>
        <v>277500</v>
      </c>
      <c r="G11" s="464">
        <f>SUM(G8:G10)</f>
        <v>173500</v>
      </c>
      <c r="H11" s="432">
        <f t="shared" si="0"/>
        <v>322000</v>
      </c>
      <c r="I11" s="426"/>
      <c r="J11" s="431">
        <f>SUM(J7:J10)</f>
        <v>1078360</v>
      </c>
    </row>
    <row r="12" spans="1:10" ht="13.5" customHeight="1">
      <c r="A12" s="822" t="s">
        <v>705</v>
      </c>
      <c r="B12" s="492" t="s">
        <v>674</v>
      </c>
      <c r="C12" s="491">
        <f>H28決算!C14-'H28予算　資料'!C12</f>
        <v>-24400</v>
      </c>
      <c r="D12" s="461">
        <f>H28決算!D14-'H28予算　資料'!D12</f>
        <v>-53500</v>
      </c>
      <c r="E12" s="461">
        <f>H28決算!E14-'H28予算　資料'!E12</f>
        <v>-30900</v>
      </c>
      <c r="F12" s="461">
        <f>H28決算!F14-'H28予算　資料'!F12</f>
        <v>35500</v>
      </c>
      <c r="G12" s="462">
        <f>H28決算!G14-'H28予算　資料'!G12</f>
        <v>78860</v>
      </c>
      <c r="H12" s="459">
        <f t="shared" si="0"/>
        <v>5560</v>
      </c>
      <c r="I12" s="426"/>
      <c r="J12" s="458">
        <f>H28決算!J14-'H28予算　資料'!J12</f>
        <v>51500</v>
      </c>
    </row>
    <row r="13" spans="1:10" ht="13.5" customHeight="1">
      <c r="A13" s="814"/>
      <c r="B13" s="489" t="s">
        <v>673</v>
      </c>
      <c r="C13" s="487"/>
      <c r="D13" s="454">
        <f>H28決算!D15-'H28予算　資料'!D13</f>
        <v>-290000</v>
      </c>
      <c r="E13" s="457"/>
      <c r="F13" s="454">
        <f>H28決算!F15-'H28予算　資料'!F13</f>
        <v>-287000</v>
      </c>
      <c r="G13" s="488">
        <f>H28決算!G15-'H28予算　資料'!G13</f>
        <v>-200000</v>
      </c>
      <c r="H13" s="445">
        <f t="shared" si="0"/>
        <v>-777000</v>
      </c>
      <c r="I13" s="426"/>
      <c r="J13" s="444">
        <f>H28決算!J15-'H28予算　資料'!J13</f>
        <v>-145000</v>
      </c>
    </row>
    <row r="14" spans="1:10" ht="13.5" customHeight="1">
      <c r="A14" s="814"/>
      <c r="B14" s="489" t="s">
        <v>672</v>
      </c>
      <c r="C14" s="490">
        <f>H28決算!C16-'H28予算　資料'!C14</f>
        <v>-8400</v>
      </c>
      <c r="D14" s="454">
        <f>H28決算!D16-'H28予算　資料'!D14</f>
        <v>408000</v>
      </c>
      <c r="E14" s="454">
        <f>H28決算!E16-'H28予算　資料'!E14</f>
        <v>106100</v>
      </c>
      <c r="F14" s="454">
        <f>H28決算!F16-'H28予算　資料'!F14</f>
        <v>405800</v>
      </c>
      <c r="G14" s="488">
        <f>H28決算!G16-'H28予算　資料'!G14</f>
        <v>-720</v>
      </c>
      <c r="H14" s="445">
        <f t="shared" si="0"/>
        <v>910780</v>
      </c>
      <c r="I14" s="426"/>
      <c r="J14" s="444">
        <f>H28決算!J16-'H28予算　資料'!J14</f>
        <v>10000</v>
      </c>
    </row>
    <row r="15" spans="1:10" ht="13.5" customHeight="1">
      <c r="A15" s="814"/>
      <c r="B15" s="489" t="s">
        <v>671</v>
      </c>
      <c r="C15" s="490">
        <f>H28決算!C17-'H28予算　資料'!C15</f>
        <v>-16236</v>
      </c>
      <c r="D15" s="454">
        <f>H28決算!D17-'H28予算　資料'!D15</f>
        <v>25600</v>
      </c>
      <c r="E15" s="454">
        <f>H28決算!E17-'H28予算　資料'!E15</f>
        <v>-33948</v>
      </c>
      <c r="F15" s="454">
        <f>H28決算!F17-'H28予算　資料'!F15</f>
        <v>19539</v>
      </c>
      <c r="G15" s="488">
        <f>H28決算!G17-'H28予算　資料'!G15</f>
        <v>20480</v>
      </c>
      <c r="H15" s="445">
        <f t="shared" si="0"/>
        <v>15435</v>
      </c>
      <c r="I15" s="426"/>
      <c r="J15" s="444">
        <f>H28決算!J17-'H28予算　資料'!J15</f>
        <v>-260383</v>
      </c>
    </row>
    <row r="16" spans="1:10" ht="13.5" customHeight="1">
      <c r="A16" s="814"/>
      <c r="B16" s="489" t="s">
        <v>670</v>
      </c>
      <c r="C16" s="490">
        <f>H28決算!C18-'H28予算　資料'!C16</f>
        <v>-23000</v>
      </c>
      <c r="D16" s="454">
        <f>H28決算!D18-'H28予算　資料'!D16</f>
        <v>-37500</v>
      </c>
      <c r="E16" s="454">
        <f>H28決算!E18-'H28予算　資料'!E16</f>
        <v>11000</v>
      </c>
      <c r="F16" s="454">
        <f>H28決算!F18-'H28予算　資料'!F16</f>
        <v>-500</v>
      </c>
      <c r="G16" s="488">
        <f>H28決算!G18-'H28予算　資料'!G16</f>
        <v>11000</v>
      </c>
      <c r="H16" s="445">
        <f t="shared" si="0"/>
        <v>-39000</v>
      </c>
      <c r="I16" s="426"/>
      <c r="J16" s="444">
        <f>H28決算!J18-'H28予算　資料'!J16</f>
        <v>8000</v>
      </c>
    </row>
    <row r="17" spans="1:10" ht="13.5" customHeight="1">
      <c r="A17" s="814"/>
      <c r="B17" s="489" t="s">
        <v>669</v>
      </c>
      <c r="C17" s="490">
        <f>H28決算!C19-'H28予算　資料'!C17</f>
        <v>-950</v>
      </c>
      <c r="D17" s="454">
        <f>H28決算!D19-'H28予算　資料'!D17</f>
        <v>350</v>
      </c>
      <c r="E17" s="454">
        <f>H28決算!E19-'H28予算　資料'!E17</f>
        <v>-1450</v>
      </c>
      <c r="F17" s="454">
        <f>H28決算!F19-'H28予算　資料'!F17</f>
        <v>4300</v>
      </c>
      <c r="G17" s="488">
        <f>H28決算!G19-'H28予算　資料'!G17</f>
        <v>1250</v>
      </c>
      <c r="H17" s="445">
        <f t="shared" si="0"/>
        <v>3500</v>
      </c>
      <c r="I17" s="426"/>
      <c r="J17" s="444">
        <f>H28決算!J19-'H28予算　資料'!J17</f>
        <v>2000</v>
      </c>
    </row>
    <row r="18" spans="1:10" ht="13.5" customHeight="1">
      <c r="A18" s="814"/>
      <c r="B18" s="489" t="s">
        <v>668</v>
      </c>
      <c r="C18" s="487"/>
      <c r="D18" s="454">
        <f>H28決算!D20-'H28予算　資料'!D18</f>
        <v>-37640</v>
      </c>
      <c r="E18" s="452"/>
      <c r="F18" s="454">
        <f>H28決算!F20-'H28予算　資料'!F18</f>
        <v>1085</v>
      </c>
      <c r="G18" s="488">
        <f>H28決算!G20-'H28予算　資料'!G18</f>
        <v>4685</v>
      </c>
      <c r="H18" s="445">
        <f t="shared" si="0"/>
        <v>-31870</v>
      </c>
      <c r="I18" s="426"/>
      <c r="J18" s="444">
        <f>H28決算!J20-'H28予算　資料'!J18</f>
        <v>30327</v>
      </c>
    </row>
    <row r="19" spans="1:10" ht="13.5" customHeight="1">
      <c r="A19" s="814"/>
      <c r="B19" s="489" t="s">
        <v>515</v>
      </c>
      <c r="C19" s="487"/>
      <c r="D19" s="454">
        <f>H28決算!D21-'H28予算　資料'!D19</f>
        <v>-1830</v>
      </c>
      <c r="E19" s="452"/>
      <c r="F19" s="454">
        <f>H28決算!F21-'H28予算　資料'!F19</f>
        <v>-2260</v>
      </c>
      <c r="G19" s="488">
        <f>H28決算!G21-'H28予算　資料'!G19</f>
        <v>-3946</v>
      </c>
      <c r="H19" s="445">
        <f t="shared" si="0"/>
        <v>-8036</v>
      </c>
      <c r="I19" s="426"/>
      <c r="J19" s="444">
        <f>H28決算!J21-'H28予算　資料'!J19</f>
        <v>4280</v>
      </c>
    </row>
    <row r="20" spans="1:10" ht="13.5" customHeight="1">
      <c r="A20" s="814"/>
      <c r="B20" s="467" t="s">
        <v>694</v>
      </c>
      <c r="C20" s="487"/>
      <c r="D20" s="454">
        <f>H28決算!D22-'H28予算　資料'!D20</f>
        <v>-15000</v>
      </c>
      <c r="E20" s="448"/>
      <c r="F20" s="454">
        <f>H28決算!F22-'H28予算　資料'!F20</f>
        <v>-15000</v>
      </c>
      <c r="G20" s="486"/>
      <c r="H20" s="445">
        <f t="shared" si="0"/>
        <v>-30000</v>
      </c>
      <c r="I20" s="426"/>
      <c r="J20" s="444">
        <f>H28決算!J22-'H28予算　資料'!J20</f>
        <v>-15000</v>
      </c>
    </row>
    <row r="21" spans="1:10" ht="13.5" customHeight="1" thickBot="1">
      <c r="A21" s="814"/>
      <c r="B21" s="485" t="s">
        <v>667</v>
      </c>
      <c r="C21" s="484">
        <f>H28決算!C23-'H28予算　資料'!C21</f>
        <v>-954545</v>
      </c>
      <c r="D21" s="441">
        <f>H28決算!D23-'H28予算　資料'!D21</f>
        <v>-1697185</v>
      </c>
      <c r="E21" s="441">
        <f>H28決算!E23-'H28予算　資料'!E21</f>
        <v>-838608</v>
      </c>
      <c r="F21" s="441">
        <f>H28決算!F23-'H28予算　資料'!F21</f>
        <v>-1639615</v>
      </c>
      <c r="G21" s="483">
        <f>H28決算!G23-'H28予算　資料'!G21</f>
        <v>-1031658</v>
      </c>
      <c r="H21" s="438">
        <f t="shared" si="0"/>
        <v>-6161611</v>
      </c>
      <c r="I21" s="426"/>
      <c r="J21" s="453">
        <f>H28決算!J23-'H28予算　資料'!J21</f>
        <v>-1012851</v>
      </c>
    </row>
    <row r="22" spans="1:10" ht="13.5" customHeight="1" thickBot="1">
      <c r="A22" s="815"/>
      <c r="B22" s="482" t="s">
        <v>704</v>
      </c>
      <c r="C22" s="435">
        <f>SUM(C12:C21)</f>
        <v>-1027531</v>
      </c>
      <c r="D22" s="434">
        <f>SUM(D12:D21)</f>
        <v>-1698705</v>
      </c>
      <c r="E22" s="434">
        <f>SUM(E12:E21)</f>
        <v>-787806</v>
      </c>
      <c r="F22" s="434">
        <f>SUM(F12:F21)</f>
        <v>-1478151</v>
      </c>
      <c r="G22" s="464">
        <f>SUM(G12:G21)</f>
        <v>-1120049</v>
      </c>
      <c r="H22" s="432">
        <f t="shared" si="0"/>
        <v>-6112242</v>
      </c>
      <c r="I22" s="426"/>
      <c r="J22" s="431">
        <f>H28決算!J24-'H28予算　資料'!J22</f>
        <v>562140</v>
      </c>
    </row>
    <row r="23" spans="1:10" ht="13.5" customHeight="1" thickBot="1">
      <c r="A23" s="820" t="s">
        <v>665</v>
      </c>
      <c r="B23" s="820"/>
      <c r="C23" s="430">
        <f>H28決算!C25-'H28予算　資料'!C23</f>
        <v>391031</v>
      </c>
      <c r="D23" s="430">
        <f>H28決算!D25-'H28予算　資料'!D23</f>
        <v>-11395</v>
      </c>
      <c r="E23" s="430">
        <f>H28決算!E25-'H28予算　資料'!E23</f>
        <v>462506</v>
      </c>
      <c r="F23" s="430">
        <f>H28決算!F25-'H28予算　資料'!F23</f>
        <v>83251</v>
      </c>
      <c r="G23" s="430">
        <f>H28決算!G25-'H28予算　資料'!G23</f>
        <v>580549</v>
      </c>
      <c r="H23" s="427">
        <f t="shared" si="0"/>
        <v>1505942</v>
      </c>
      <c r="I23" s="426"/>
      <c r="J23" s="431">
        <f>H28決算!J25-'H28予算　資料'!J23</f>
        <v>1540720</v>
      </c>
    </row>
    <row r="24" spans="1:10" ht="13.5" customHeight="1">
      <c r="A24" s="474"/>
      <c r="B24" s="419"/>
      <c r="C24" s="426"/>
      <c r="D24" s="426"/>
      <c r="E24" s="426"/>
      <c r="F24" s="426"/>
      <c r="G24" s="426"/>
      <c r="H24" s="426"/>
      <c r="I24" s="426"/>
      <c r="J24" s="426"/>
    </row>
    <row r="25" spans="1:10" ht="13.5" customHeight="1">
      <c r="A25" s="481" t="s">
        <v>703</v>
      </c>
      <c r="B25" s="481"/>
      <c r="C25" s="481"/>
      <c r="D25" s="481"/>
      <c r="E25" s="481"/>
      <c r="F25" s="481"/>
      <c r="G25" s="481"/>
      <c r="H25" s="481"/>
      <c r="I25" s="400"/>
      <c r="J25" s="419"/>
    </row>
    <row r="26" spans="1:10" ht="13.5" customHeight="1">
      <c r="A26" s="391"/>
      <c r="B26" s="823"/>
      <c r="C26" s="823"/>
      <c r="D26" s="823"/>
      <c r="E26" s="823"/>
      <c r="F26" s="823"/>
      <c r="G26" s="823"/>
      <c r="H26" s="823"/>
      <c r="I26" s="391"/>
      <c r="J26" s="391"/>
    </row>
    <row r="27" spans="1:10" ht="13.5" customHeight="1">
      <c r="A27" s="391"/>
      <c r="B27" s="823"/>
      <c r="C27" s="823"/>
      <c r="D27" s="823"/>
      <c r="E27" s="823"/>
      <c r="F27" s="823"/>
      <c r="G27" s="823"/>
      <c r="H27" s="391"/>
      <c r="I27" s="391"/>
      <c r="J27" s="391"/>
    </row>
    <row r="28" spans="1:10" ht="13.5" customHeight="1">
      <c r="A28" s="391"/>
      <c r="B28" s="391"/>
      <c r="C28" s="391"/>
      <c r="D28" s="391"/>
      <c r="E28" s="391"/>
      <c r="F28" s="391"/>
      <c r="G28" s="391"/>
      <c r="H28" s="391"/>
      <c r="I28" s="391"/>
      <c r="J28" s="391"/>
    </row>
    <row r="29" spans="1:10" ht="13.5" customHeight="1">
      <c r="A29" s="390"/>
      <c r="B29" s="480"/>
      <c r="C29" s="391"/>
      <c r="D29" s="391"/>
      <c r="E29" s="391"/>
      <c r="F29" s="391"/>
      <c r="G29" s="391"/>
      <c r="H29" s="391"/>
      <c r="I29" s="390"/>
      <c r="J29" s="390"/>
    </row>
    <row r="30" spans="1:10" ht="13.5" customHeight="1">
      <c r="A30" s="390"/>
      <c r="B30" s="390"/>
      <c r="C30" s="391"/>
      <c r="D30" s="390"/>
      <c r="E30" s="390"/>
      <c r="F30" s="390"/>
      <c r="G30" s="390"/>
      <c r="H30" s="390"/>
      <c r="I30" s="390"/>
      <c r="J30" s="390"/>
    </row>
    <row r="31" spans="1:10" ht="13.5" customHeight="1">
      <c r="A31" s="390"/>
      <c r="B31" s="390"/>
      <c r="C31" s="391"/>
      <c r="D31" s="390"/>
      <c r="E31" s="390"/>
      <c r="F31" s="390"/>
      <c r="G31" s="390"/>
      <c r="H31" s="390"/>
      <c r="I31" s="390"/>
      <c r="J31" s="390"/>
    </row>
    <row r="32" spans="1:10" ht="13.5" customHeight="1">
      <c r="A32" s="400"/>
      <c r="B32" s="401"/>
      <c r="C32" s="400"/>
      <c r="D32" s="400"/>
      <c r="E32" s="400"/>
      <c r="F32" s="400"/>
      <c r="G32" s="400"/>
      <c r="H32" s="400"/>
      <c r="I32" s="400"/>
      <c r="J32" s="400"/>
    </row>
  </sheetData>
  <sheetProtection selectLockedCells="1" selectUnlockedCells="1"/>
  <mergeCells count="15">
    <mergeCell ref="A2:I2"/>
    <mergeCell ref="A4:B6"/>
    <mergeCell ref="C4:G4"/>
    <mergeCell ref="H4:H6"/>
    <mergeCell ref="A7:A11"/>
    <mergeCell ref="A12:A22"/>
    <mergeCell ref="B27:G27"/>
    <mergeCell ref="A23:B23"/>
    <mergeCell ref="B26:H26"/>
    <mergeCell ref="J4:J6"/>
    <mergeCell ref="C5:C6"/>
    <mergeCell ref="D5:D6"/>
    <mergeCell ref="E5:E6"/>
    <mergeCell ref="F5:F6"/>
    <mergeCell ref="G5:G6"/>
  </mergeCells>
  <phoneticPr fontId="3"/>
  <printOptions horizontalCentered="1"/>
  <pageMargins left="0.2361111111111111" right="0.2361111111111111" top="0.74791666666666667" bottom="0.74861111111111112" header="0.51180555555555551" footer="0.31527777777777777"/>
  <pageSetup paperSize="9" firstPageNumber="0" orientation="landscape" horizontalDpi="300" verticalDpi="300" r:id="rId1"/>
  <headerFooter alignWithMargins="0">
    <oddFooter>&amp;C&amp;"ＭＳ Ｐ明朝,標準"&amp;14&amp;P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25"/>
  <sheetViews>
    <sheetView topLeftCell="A6" zoomScale="80" zoomScaleSheetLayoutView="80" workbookViewId="0">
      <selection activeCell="A33" sqref="A33"/>
    </sheetView>
  </sheetViews>
  <sheetFormatPr defaultColWidth="11.1796875" defaultRowHeight="14"/>
  <cols>
    <col min="1" max="1" width="4.453125" style="399" customWidth="1"/>
    <col min="2" max="2" width="29.1796875" style="399" customWidth="1"/>
    <col min="3" max="7" width="12.08984375" style="399" customWidth="1"/>
    <col min="8" max="8" width="13.1796875" style="399" customWidth="1"/>
    <col min="9" max="9" width="2.36328125" style="399" customWidth="1"/>
    <col min="10" max="10" width="12.08984375" style="399" customWidth="1"/>
    <col min="11" max="254" width="8.6328125" style="399" customWidth="1"/>
    <col min="255" max="16384" width="11.1796875" style="418"/>
  </cols>
  <sheetData>
    <row r="1" spans="1:10" ht="15" customHeight="1">
      <c r="A1" s="417" t="s">
        <v>714</v>
      </c>
    </row>
    <row r="2" spans="1:10" s="399" customFormat="1" ht="15" customHeight="1">
      <c r="A2" s="803" t="s">
        <v>713</v>
      </c>
      <c r="B2" s="803"/>
      <c r="C2" s="803"/>
      <c r="D2" s="803"/>
      <c r="E2" s="803"/>
      <c r="F2" s="803"/>
      <c r="G2" s="803"/>
      <c r="H2" s="803"/>
      <c r="I2" s="803"/>
      <c r="J2" s="479"/>
    </row>
    <row r="3" spans="1:10" ht="13.5" customHeight="1" thickBot="1">
      <c r="A3" s="478"/>
      <c r="B3" s="419"/>
      <c r="C3" s="419"/>
      <c r="D3" s="419"/>
      <c r="E3" s="400"/>
      <c r="F3" s="829" t="s">
        <v>700</v>
      </c>
      <c r="G3" s="829"/>
      <c r="H3" s="475" t="s">
        <v>689</v>
      </c>
      <c r="I3" s="419"/>
      <c r="J3" s="419"/>
    </row>
    <row r="4" spans="1:10" ht="13.5" customHeight="1" thickBot="1">
      <c r="A4" s="825" t="s">
        <v>688</v>
      </c>
      <c r="B4" s="825"/>
      <c r="C4" s="827" t="s">
        <v>687</v>
      </c>
      <c r="D4" s="827"/>
      <c r="E4" s="827"/>
      <c r="F4" s="827"/>
      <c r="G4" s="827"/>
      <c r="H4" s="828" t="s">
        <v>503</v>
      </c>
      <c r="I4" s="474"/>
      <c r="J4" s="824" t="s">
        <v>685</v>
      </c>
    </row>
    <row r="5" spans="1:10" ht="13.5" customHeight="1" thickBot="1">
      <c r="A5" s="825"/>
      <c r="B5" s="825"/>
      <c r="C5" s="809" t="s">
        <v>699</v>
      </c>
      <c r="D5" s="810" t="s">
        <v>683</v>
      </c>
      <c r="E5" s="811" t="s">
        <v>682</v>
      </c>
      <c r="F5" s="810" t="s">
        <v>681</v>
      </c>
      <c r="G5" s="819" t="s">
        <v>680</v>
      </c>
      <c r="H5" s="828"/>
      <c r="I5" s="474"/>
      <c r="J5" s="824"/>
    </row>
    <row r="6" spans="1:10" ht="13.5" customHeight="1" thickBot="1">
      <c r="A6" s="826"/>
      <c r="B6" s="825"/>
      <c r="C6" s="809"/>
      <c r="D6" s="810"/>
      <c r="E6" s="811"/>
      <c r="F6" s="810"/>
      <c r="G6" s="819"/>
      <c r="H6" s="828"/>
      <c r="I6" s="474"/>
      <c r="J6" s="824"/>
    </row>
    <row r="7" spans="1:10" ht="13.5" customHeight="1">
      <c r="A7" s="822" t="s">
        <v>710</v>
      </c>
      <c r="B7" s="473" t="s">
        <v>678</v>
      </c>
      <c r="C7" s="472"/>
      <c r="D7" s="472"/>
      <c r="E7" s="472"/>
      <c r="F7" s="472"/>
      <c r="G7" s="471"/>
      <c r="H7" s="470">
        <f t="shared" ref="H7:H22" si="0">SUM(C7:G7)</f>
        <v>0</v>
      </c>
      <c r="I7" s="426"/>
      <c r="J7" s="495">
        <f>H29予算案!J7-H28決算!J7</f>
        <v>-686127</v>
      </c>
    </row>
    <row r="8" spans="1:10" ht="13.5" customHeight="1">
      <c r="A8" s="814"/>
      <c r="B8" s="468" t="s">
        <v>520</v>
      </c>
      <c r="C8" s="447">
        <f>H29予算案!C8-H28決算!C8</f>
        <v>77500</v>
      </c>
      <c r="D8" s="447">
        <f>H29予算案!D8-H28決算!D8</f>
        <v>5500</v>
      </c>
      <c r="E8" s="447">
        <f>H29予算案!E8-H28決算!E8</f>
        <v>-8000</v>
      </c>
      <c r="F8" s="447">
        <f>H29予算案!F8-H28決算!F8</f>
        <v>-240500</v>
      </c>
      <c r="G8" s="447">
        <f>H29予算案!G8-H28決算!G8</f>
        <v>-112500</v>
      </c>
      <c r="H8" s="445">
        <f t="shared" si="0"/>
        <v>-278000</v>
      </c>
      <c r="I8" s="426"/>
      <c r="J8" s="458">
        <f>H29予算案!J8-H28決算!J8</f>
        <v>-374233</v>
      </c>
    </row>
    <row r="9" spans="1:10" ht="13.5" customHeight="1">
      <c r="A9" s="814"/>
      <c r="B9" s="467" t="s">
        <v>677</v>
      </c>
      <c r="C9" s="455">
        <f>H29予算案!C9-H28決算!C9</f>
        <v>14000</v>
      </c>
      <c r="D9" s="447">
        <f>H29予算案!D9-H28決算!D9</f>
        <v>84000</v>
      </c>
      <c r="E9" s="447">
        <f>H29予算案!E9-H28決算!E9</f>
        <v>-44000</v>
      </c>
      <c r="F9" s="447">
        <f>H29予算案!F9-H28決算!F9</f>
        <v>-47000</v>
      </c>
      <c r="G9" s="447">
        <f>H29予算案!G9-H28決算!G9</f>
        <v>-51000</v>
      </c>
      <c r="H9" s="445">
        <f t="shared" si="0"/>
        <v>-44000</v>
      </c>
      <c r="I9" s="426"/>
      <c r="J9" s="444">
        <f>H29予算案!J9-H28決算!J9</f>
        <v>-18000</v>
      </c>
    </row>
    <row r="10" spans="1:10" ht="13.5" customHeight="1" thickBot="1">
      <c r="A10" s="814"/>
      <c r="B10" s="466" t="s">
        <v>676</v>
      </c>
      <c r="C10" s="442">
        <f>H29予算案!C10-H28決算!C12</f>
        <v>-10000</v>
      </c>
      <c r="D10" s="442">
        <f>H29予算案!D10-H28決算!D12</f>
        <v>10000</v>
      </c>
      <c r="E10" s="442">
        <f>H29予算案!E10-H28決算!E12</f>
        <v>0</v>
      </c>
      <c r="F10" s="442">
        <f>H29予算案!F10-H28決算!F12</f>
        <v>10000</v>
      </c>
      <c r="G10" s="442">
        <f>H29予算案!G10-H28決算!G12</f>
        <v>-10000</v>
      </c>
      <c r="H10" s="438">
        <f t="shared" si="0"/>
        <v>0</v>
      </c>
      <c r="I10" s="426"/>
      <c r="J10" s="437">
        <f>H29予算案!J10-H28決算!J12</f>
        <v>0</v>
      </c>
    </row>
    <row r="11" spans="1:10" ht="13.5" customHeight="1" thickBot="1">
      <c r="A11" s="815"/>
      <c r="B11" s="465" t="s">
        <v>704</v>
      </c>
      <c r="C11" s="464">
        <f>SUM(C8:C10)</f>
        <v>81500</v>
      </c>
      <c r="D11" s="464">
        <f>SUM(D8:D10)</f>
        <v>99500</v>
      </c>
      <c r="E11" s="464">
        <f>SUM(E8:E10)</f>
        <v>-52000</v>
      </c>
      <c r="F11" s="464">
        <f>SUM(F8:F10)</f>
        <v>-277500</v>
      </c>
      <c r="G11" s="464">
        <f>SUM(G8:G10)</f>
        <v>-173500</v>
      </c>
      <c r="H11" s="432">
        <f t="shared" si="0"/>
        <v>-322000</v>
      </c>
      <c r="I11" s="426"/>
      <c r="J11" s="431">
        <f>SUM(J7:J10)</f>
        <v>-1078360</v>
      </c>
    </row>
    <row r="12" spans="1:10" ht="13.5" customHeight="1">
      <c r="A12" s="822" t="s">
        <v>709</v>
      </c>
      <c r="B12" s="492" t="s">
        <v>674</v>
      </c>
      <c r="C12" s="491">
        <f>H29予算案!C12-H28決算!C14</f>
        <v>24400</v>
      </c>
      <c r="D12" s="461">
        <f>H29予算案!D12-H28決算!D14</f>
        <v>53500</v>
      </c>
      <c r="E12" s="461">
        <f>H29予算案!E12-H28決算!E14</f>
        <v>30900</v>
      </c>
      <c r="F12" s="461">
        <f>H29予算案!F12-H28決算!F14</f>
        <v>-35500</v>
      </c>
      <c r="G12" s="462">
        <f>H29予算案!G12-H28決算!G14</f>
        <v>-78860</v>
      </c>
      <c r="H12" s="459">
        <f t="shared" si="0"/>
        <v>-5560</v>
      </c>
      <c r="I12" s="426"/>
      <c r="J12" s="458">
        <f>H29予算案!J12-H28決算!J14</f>
        <v>-51500</v>
      </c>
    </row>
    <row r="13" spans="1:10" ht="13.5" customHeight="1">
      <c r="A13" s="814"/>
      <c r="B13" s="489" t="s">
        <v>673</v>
      </c>
      <c r="C13" s="487"/>
      <c r="D13" s="454">
        <f>H29予算案!D13-H28決算!D15</f>
        <v>5000</v>
      </c>
      <c r="E13" s="457"/>
      <c r="F13" s="454">
        <f>H29予算案!F13-H28決算!F15</f>
        <v>2000</v>
      </c>
      <c r="G13" s="488">
        <f>H29予算案!G13-H28決算!G15</f>
        <v>15000</v>
      </c>
      <c r="H13" s="445">
        <f t="shared" si="0"/>
        <v>22000</v>
      </c>
      <c r="I13" s="426"/>
      <c r="J13" s="437">
        <f>H29予算案!J13-H28決算!J15</f>
        <v>145000</v>
      </c>
    </row>
    <row r="14" spans="1:10" ht="13.5" customHeight="1">
      <c r="A14" s="814"/>
      <c r="B14" s="489" t="s">
        <v>672</v>
      </c>
      <c r="C14" s="490">
        <f>H29予算案!C13-H28決算!C16</f>
        <v>-391600</v>
      </c>
      <c r="D14" s="454">
        <f>H29予算案!D13-H28決算!D16</f>
        <v>-793000</v>
      </c>
      <c r="E14" s="454">
        <f>H29予算案!E13-H28決算!E16</f>
        <v>-506100</v>
      </c>
      <c r="F14" s="454">
        <f>H29予算案!F13-H28決算!F16</f>
        <v>-790800</v>
      </c>
      <c r="G14" s="488">
        <f>H29予算案!G13-H28決算!G16</f>
        <v>-284280</v>
      </c>
      <c r="H14" s="445">
        <f t="shared" si="0"/>
        <v>-2765780</v>
      </c>
      <c r="I14" s="426"/>
      <c r="J14" s="444">
        <f>H29予算案!J13-H28決算!J16</f>
        <v>-60000</v>
      </c>
    </row>
    <row r="15" spans="1:10" ht="13.5" customHeight="1">
      <c r="A15" s="814"/>
      <c r="B15" s="489" t="s">
        <v>671</v>
      </c>
      <c r="C15" s="490">
        <f>H29予算案!C14-H28決算!C17</f>
        <v>451236</v>
      </c>
      <c r="D15" s="454">
        <f>H29予算案!D14-H28決算!D17</f>
        <v>969400</v>
      </c>
      <c r="E15" s="454">
        <f>H29予算案!E14-H28決算!E17</f>
        <v>468948</v>
      </c>
      <c r="F15" s="454">
        <f>H29予算案!F14-H28決算!F17</f>
        <v>975461</v>
      </c>
      <c r="G15" s="488">
        <f>H29予算案!G14-H28決算!G17</f>
        <v>414520</v>
      </c>
      <c r="H15" s="445">
        <f t="shared" si="0"/>
        <v>3279565</v>
      </c>
      <c r="I15" s="426"/>
      <c r="J15" s="453">
        <f>H29予算案!J14-H28決算!J17</f>
        <v>172883</v>
      </c>
    </row>
    <row r="16" spans="1:10" ht="13.5" customHeight="1">
      <c r="A16" s="814"/>
      <c r="B16" s="489" t="s">
        <v>670</v>
      </c>
      <c r="C16" s="490">
        <f>H29予算案!C15-H28決算!C18</f>
        <v>-62000</v>
      </c>
      <c r="D16" s="454">
        <f>H29予算案!D15-H28決算!D18</f>
        <v>12500</v>
      </c>
      <c r="E16" s="454">
        <f>H29予算案!E15-H28決算!E18</f>
        <v>29000</v>
      </c>
      <c r="F16" s="454">
        <f>H29予算案!F15-H28決算!F18</f>
        <v>40500</v>
      </c>
      <c r="G16" s="488">
        <f>H29予算案!G15-H28決算!G18</f>
        <v>29000</v>
      </c>
      <c r="H16" s="445">
        <f t="shared" si="0"/>
        <v>49000</v>
      </c>
      <c r="I16" s="426"/>
      <c r="J16" s="444">
        <f>H29予算案!J15-H28決算!J18</f>
        <v>359500</v>
      </c>
    </row>
    <row r="17" spans="1:10" ht="13.5" customHeight="1">
      <c r="A17" s="814"/>
      <c r="B17" s="489" t="s">
        <v>669</v>
      </c>
      <c r="C17" s="490">
        <f>H29予算案!C16-H28決算!C19</f>
        <v>195950</v>
      </c>
      <c r="D17" s="454">
        <f>H29予算案!D16-H28決算!D19</f>
        <v>129650</v>
      </c>
      <c r="E17" s="454"/>
      <c r="F17" s="454">
        <f>H29予算案!F16-H28決算!F19</f>
        <v>60700</v>
      </c>
      <c r="G17" s="488">
        <f>H29予算案!G16-H28決算!G19</f>
        <v>63750</v>
      </c>
      <c r="H17" s="445">
        <f t="shared" si="0"/>
        <v>450050</v>
      </c>
      <c r="I17" s="426"/>
      <c r="J17" s="453">
        <f>H29予算案!J16-H28決算!J19</f>
        <v>-14000</v>
      </c>
    </row>
    <row r="18" spans="1:10" ht="13.5" customHeight="1">
      <c r="A18" s="814"/>
      <c r="B18" s="489" t="s">
        <v>668</v>
      </c>
      <c r="C18" s="487"/>
      <c r="D18" s="454">
        <f>H29予算案!D17-H28決算!D20</f>
        <v>-142360</v>
      </c>
      <c r="E18" s="452"/>
      <c r="F18" s="454">
        <f>H29予算案!F17-H28決算!F20</f>
        <v>-181085</v>
      </c>
      <c r="G18" s="488">
        <f>H29予算案!G17-H28決算!G20</f>
        <v>-34685</v>
      </c>
      <c r="H18" s="445">
        <f t="shared" si="0"/>
        <v>-358130</v>
      </c>
      <c r="I18" s="426"/>
      <c r="J18" s="444">
        <f>H29予算案!J17-H28決算!J20</f>
        <v>-48327</v>
      </c>
    </row>
    <row r="19" spans="1:10" ht="13.5" customHeight="1">
      <c r="A19" s="814"/>
      <c r="B19" s="489" t="s">
        <v>515</v>
      </c>
      <c r="C19" s="487"/>
      <c r="D19" s="454">
        <f>H29予算案!D18-H28決算!D21</f>
        <v>192830</v>
      </c>
      <c r="E19" s="452"/>
      <c r="F19" s="454">
        <f>H29予算案!F18-H28決算!F21</f>
        <v>193260</v>
      </c>
      <c r="G19" s="488">
        <f>H29予算案!G18-H28決算!G21</f>
        <v>47446</v>
      </c>
      <c r="H19" s="445">
        <f t="shared" si="0"/>
        <v>433536</v>
      </c>
      <c r="I19" s="426"/>
      <c r="J19" s="444">
        <f>H29予算案!J18-H28決算!J21</f>
        <v>25720</v>
      </c>
    </row>
    <row r="20" spans="1:10" ht="13.5" customHeight="1" thickBot="1">
      <c r="A20" s="814"/>
      <c r="B20" s="466" t="s">
        <v>667</v>
      </c>
      <c r="C20" s="484">
        <f>H29予算案!C19-H28決算!C23</f>
        <v>-10455</v>
      </c>
      <c r="D20" s="441">
        <f>H29予算案!D19-H28決算!D23</f>
        <v>-21815</v>
      </c>
      <c r="E20" s="441">
        <f>H29予算案!E19-H28決算!E23</f>
        <v>-1392</v>
      </c>
      <c r="F20" s="441">
        <f>H29予算案!F19-H28決算!F23</f>
        <v>-14385</v>
      </c>
      <c r="G20" s="483">
        <f>H29予算案!G19-H28決算!G23</f>
        <v>1658</v>
      </c>
      <c r="H20" s="438">
        <f t="shared" si="0"/>
        <v>-46389</v>
      </c>
      <c r="I20" s="426"/>
      <c r="J20" s="437">
        <f>H29予算案!J19-H28決算!J23</f>
        <v>-11649</v>
      </c>
    </row>
    <row r="21" spans="1:10" ht="13.5" customHeight="1" thickBot="1">
      <c r="A21" s="815"/>
      <c r="B21" s="465" t="s">
        <v>704</v>
      </c>
      <c r="C21" s="504">
        <f>SUM(C12:C20)</f>
        <v>207531</v>
      </c>
      <c r="D21" s="464">
        <f>SUM(D12:D20)</f>
        <v>405705</v>
      </c>
      <c r="E21" s="464">
        <f>SUM(E12:E20)</f>
        <v>21356</v>
      </c>
      <c r="F21" s="464">
        <f>SUM(F12:F20)</f>
        <v>250151</v>
      </c>
      <c r="G21" s="464">
        <f>SUM(G12:G20)</f>
        <v>173549</v>
      </c>
      <c r="H21" s="432">
        <f t="shared" si="0"/>
        <v>1058292</v>
      </c>
      <c r="I21" s="426"/>
      <c r="J21" s="431">
        <f>SUM(J12:J20)</f>
        <v>517627</v>
      </c>
    </row>
    <row r="22" spans="1:10" ht="13.5" customHeight="1" thickBot="1">
      <c r="A22" s="820" t="s">
        <v>665</v>
      </c>
      <c r="B22" s="820"/>
      <c r="C22" s="430">
        <f>H29予算案!C21-H28決算!C25</f>
        <v>733969</v>
      </c>
      <c r="D22" s="430">
        <f>H29予算案!D21-H28決算!D25</f>
        <v>2156395</v>
      </c>
      <c r="E22" s="430">
        <f>H29予算案!E21-H28決算!E25</f>
        <v>537494</v>
      </c>
      <c r="F22" s="430">
        <f>H29予算案!F21-H28決算!F25</f>
        <v>1996749</v>
      </c>
      <c r="G22" s="430">
        <f>H29予算案!G21-H28決算!G25</f>
        <v>530951</v>
      </c>
      <c r="H22" s="427">
        <f t="shared" si="0"/>
        <v>5955558</v>
      </c>
      <c r="I22" s="426"/>
      <c r="J22" s="425">
        <f>H29予算案!J20-H28決算!J24</f>
        <v>-706873</v>
      </c>
    </row>
    <row r="23" spans="1:10" ht="13.5" customHeight="1">
      <c r="A23" s="474"/>
      <c r="B23" s="419"/>
      <c r="C23" s="426"/>
      <c r="D23" s="426"/>
      <c r="E23" s="426"/>
      <c r="F23" s="426"/>
      <c r="G23" s="426"/>
      <c r="H23" s="426"/>
      <c r="I23" s="426"/>
      <c r="J23" s="426"/>
    </row>
    <row r="24" spans="1:10" ht="13.5" customHeight="1">
      <c r="A24" s="830" t="s">
        <v>712</v>
      </c>
      <c r="B24" s="830"/>
      <c r="C24" s="830"/>
      <c r="D24" s="830"/>
      <c r="E24" s="830"/>
      <c r="F24" s="830"/>
      <c r="G24" s="830"/>
      <c r="H24" s="830"/>
      <c r="I24" s="830"/>
      <c r="J24" s="830"/>
    </row>
    <row r="25" spans="1:10">
      <c r="A25" s="400"/>
      <c r="B25" s="401"/>
      <c r="C25" s="400"/>
      <c r="D25" s="400"/>
      <c r="E25" s="400"/>
      <c r="F25" s="400"/>
      <c r="G25" s="400"/>
      <c r="H25" s="400"/>
      <c r="I25" s="400"/>
      <c r="J25" s="400"/>
    </row>
  </sheetData>
  <sheetProtection selectLockedCells="1" selectUnlockedCells="1"/>
  <mergeCells count="15">
    <mergeCell ref="A12:A21"/>
    <mergeCell ref="A24:J24"/>
    <mergeCell ref="G5:G6"/>
    <mergeCell ref="A22:B22"/>
    <mergeCell ref="A7:A11"/>
    <mergeCell ref="J4:J6"/>
    <mergeCell ref="C5:C6"/>
    <mergeCell ref="D5:D6"/>
    <mergeCell ref="E5:E6"/>
    <mergeCell ref="F5:F6"/>
    <mergeCell ref="A2:I2"/>
    <mergeCell ref="F3:G3"/>
    <mergeCell ref="A4:B6"/>
    <mergeCell ref="C4:G4"/>
    <mergeCell ref="H4:H6"/>
  </mergeCells>
  <phoneticPr fontId="3"/>
  <printOptions horizontalCentered="1"/>
  <pageMargins left="0.2361111111111111" right="0.2361111111111111" top="0.74791666666666667" bottom="0.74861111111111112" header="0.51180555555555551" footer="0.31527777777777777"/>
  <pageSetup paperSize="9" firstPageNumber="0" orientation="landscape" horizontalDpi="300" verticalDpi="300" r:id="rId1"/>
  <headerFooter alignWithMargins="0">
    <oddFooter>&amp;C&amp;"ＭＳ Ｐ明朝,標準"&amp;14&amp;P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view="pageBreakPreview" topLeftCell="A16" zoomScale="85" zoomScaleNormal="85" zoomScaleSheetLayoutView="85" zoomScalePageLayoutView="85" workbookViewId="0">
      <selection activeCell="A37" sqref="A37"/>
    </sheetView>
  </sheetViews>
  <sheetFormatPr defaultColWidth="9" defaultRowHeight="13"/>
  <cols>
    <col min="1" max="1" width="5.6328125" style="1" customWidth="1"/>
    <col min="2" max="2" width="15.6328125" style="1" customWidth="1"/>
    <col min="3" max="3" width="29.08984375" style="1" customWidth="1"/>
    <col min="4" max="4" width="20.08984375" style="1" customWidth="1"/>
    <col min="5" max="5" width="16.6328125" style="1" customWidth="1"/>
    <col min="6" max="16384" width="9" style="1"/>
  </cols>
  <sheetData>
    <row r="1" spans="1:5" ht="23.5">
      <c r="A1" s="627" t="s">
        <v>6</v>
      </c>
      <c r="B1" s="627"/>
      <c r="C1" s="627"/>
      <c r="D1" s="627"/>
      <c r="E1" s="627"/>
    </row>
    <row r="2" spans="1:5" ht="19">
      <c r="A2" s="13"/>
      <c r="B2" s="13"/>
      <c r="C2" s="13"/>
      <c r="D2" s="13"/>
      <c r="E2" s="13"/>
    </row>
    <row r="3" spans="1:5" ht="14">
      <c r="A3" s="568" t="s">
        <v>7</v>
      </c>
      <c r="B3" s="568"/>
      <c r="C3" s="569" t="s">
        <v>8</v>
      </c>
      <c r="D3" s="628" t="s">
        <v>9</v>
      </c>
      <c r="E3" s="628"/>
    </row>
    <row r="4" spans="1:5" ht="14">
      <c r="A4" s="568"/>
      <c r="B4" s="568"/>
      <c r="C4" s="568"/>
      <c r="D4" s="568"/>
      <c r="E4" s="568"/>
    </row>
    <row r="5" spans="1:5" ht="14">
      <c r="A5" s="568" t="s">
        <v>10</v>
      </c>
      <c r="B5" s="568"/>
      <c r="C5" s="570" t="s">
        <v>11</v>
      </c>
      <c r="D5" s="624" t="s">
        <v>12</v>
      </c>
      <c r="E5" s="624" t="s">
        <v>13</v>
      </c>
    </row>
    <row r="6" spans="1:5" ht="14">
      <c r="A6" s="568" t="s">
        <v>14</v>
      </c>
      <c r="B6" s="568"/>
      <c r="C6" s="571" t="s">
        <v>107</v>
      </c>
      <c r="D6" s="625" t="s">
        <v>15</v>
      </c>
      <c r="E6" s="625"/>
    </row>
    <row r="7" spans="1:5" ht="14">
      <c r="A7" s="568" t="s">
        <v>16</v>
      </c>
      <c r="B7" s="568"/>
      <c r="C7" s="570" t="s">
        <v>106</v>
      </c>
      <c r="D7" s="624" t="s">
        <v>17</v>
      </c>
      <c r="E7" s="624"/>
    </row>
    <row r="8" spans="1:5" ht="14">
      <c r="A8" s="568" t="s">
        <v>18</v>
      </c>
      <c r="B8" s="568"/>
      <c r="C8" s="570" t="s">
        <v>19</v>
      </c>
      <c r="D8" s="624" t="s">
        <v>20</v>
      </c>
      <c r="E8" s="624" t="s">
        <v>21</v>
      </c>
    </row>
    <row r="9" spans="1:5" ht="14">
      <c r="A9" s="568" t="s">
        <v>22</v>
      </c>
      <c r="B9" s="568"/>
      <c r="C9" s="571" t="s">
        <v>23</v>
      </c>
      <c r="D9" s="624" t="s">
        <v>105</v>
      </c>
      <c r="E9" s="624" t="s">
        <v>24</v>
      </c>
    </row>
    <row r="10" spans="1:5" ht="14">
      <c r="A10" s="568" t="s">
        <v>25</v>
      </c>
      <c r="B10" s="568"/>
      <c r="C10" s="570" t="s">
        <v>26</v>
      </c>
      <c r="D10" s="624" t="s">
        <v>27</v>
      </c>
      <c r="E10" s="624" t="s">
        <v>24</v>
      </c>
    </row>
    <row r="11" spans="1:5" ht="14">
      <c r="A11" s="568" t="s">
        <v>28</v>
      </c>
      <c r="B11" s="568"/>
      <c r="C11" s="570" t="s">
        <v>29</v>
      </c>
      <c r="D11" s="624" t="s">
        <v>30</v>
      </c>
      <c r="E11" s="624" t="s">
        <v>31</v>
      </c>
    </row>
    <row r="12" spans="1:5" ht="14">
      <c r="A12" s="568" t="s">
        <v>32</v>
      </c>
      <c r="B12" s="568"/>
      <c r="C12" s="570" t="s">
        <v>104</v>
      </c>
      <c r="D12" s="624" t="s">
        <v>33</v>
      </c>
      <c r="E12" s="624" t="s">
        <v>34</v>
      </c>
    </row>
    <row r="13" spans="1:5" ht="14">
      <c r="A13" s="568" t="s">
        <v>35</v>
      </c>
      <c r="B13" s="568"/>
      <c r="C13" s="570" t="s">
        <v>103</v>
      </c>
      <c r="D13" s="624" t="s">
        <v>36</v>
      </c>
      <c r="E13" s="624" t="s">
        <v>37</v>
      </c>
    </row>
    <row r="14" spans="1:5" ht="14">
      <c r="A14" s="568" t="s">
        <v>38</v>
      </c>
      <c r="B14" s="568"/>
      <c r="C14" s="570" t="s">
        <v>102</v>
      </c>
      <c r="D14" s="624" t="s">
        <v>39</v>
      </c>
      <c r="E14" s="624" t="s">
        <v>40</v>
      </c>
    </row>
    <row r="15" spans="1:5" ht="14">
      <c r="A15" s="568" t="s">
        <v>41</v>
      </c>
      <c r="B15" s="568"/>
      <c r="C15" s="570" t="s">
        <v>42</v>
      </c>
      <c r="D15" s="624" t="s">
        <v>43</v>
      </c>
      <c r="E15" s="624"/>
    </row>
    <row r="16" spans="1:5" ht="14">
      <c r="A16" s="568" t="s">
        <v>44</v>
      </c>
      <c r="B16" s="568"/>
      <c r="C16" s="570" t="s">
        <v>101</v>
      </c>
      <c r="D16" s="624" t="s">
        <v>45</v>
      </c>
      <c r="E16" s="624"/>
    </row>
    <row r="17" spans="1:5" ht="14">
      <c r="A17" s="568" t="s">
        <v>46</v>
      </c>
      <c r="B17" s="568"/>
      <c r="C17" s="570" t="s">
        <v>100</v>
      </c>
      <c r="D17" s="624" t="s">
        <v>47</v>
      </c>
      <c r="E17" s="624"/>
    </row>
    <row r="18" spans="1:5" ht="14">
      <c r="A18" s="568" t="s">
        <v>48</v>
      </c>
      <c r="B18" s="568"/>
      <c r="C18" s="570" t="s">
        <v>99</v>
      </c>
      <c r="D18" s="624" t="s">
        <v>49</v>
      </c>
      <c r="E18" s="624"/>
    </row>
    <row r="19" spans="1:5" ht="14">
      <c r="A19" s="568" t="s">
        <v>50</v>
      </c>
      <c r="B19" s="568"/>
      <c r="C19" s="570" t="s">
        <v>51</v>
      </c>
      <c r="D19" s="624" t="s">
        <v>52</v>
      </c>
      <c r="E19" s="624"/>
    </row>
    <row r="20" spans="1:5" ht="14">
      <c r="A20" s="568" t="s">
        <v>53</v>
      </c>
      <c r="B20" s="568"/>
      <c r="C20" s="570" t="s">
        <v>54</v>
      </c>
      <c r="D20" s="624" t="s">
        <v>55</v>
      </c>
      <c r="E20" s="624" t="s">
        <v>56</v>
      </c>
    </row>
    <row r="21" spans="1:5" ht="14">
      <c r="A21" s="568" t="s">
        <v>57</v>
      </c>
      <c r="B21" s="568"/>
      <c r="C21" s="570" t="s">
        <v>58</v>
      </c>
      <c r="D21" s="624" t="s">
        <v>59</v>
      </c>
      <c r="E21" s="624" t="s">
        <v>60</v>
      </c>
    </row>
    <row r="22" spans="1:5" ht="14">
      <c r="A22" s="568" t="s">
        <v>61</v>
      </c>
      <c r="B22" s="568"/>
      <c r="C22" s="570" t="s">
        <v>62</v>
      </c>
      <c r="D22" s="624" t="s">
        <v>98</v>
      </c>
      <c r="E22" s="624" t="s">
        <v>63</v>
      </c>
    </row>
    <row r="23" spans="1:5" ht="14">
      <c r="A23" s="568" t="s">
        <v>64</v>
      </c>
      <c r="B23" s="568"/>
      <c r="C23" s="571" t="s">
        <v>65</v>
      </c>
      <c r="D23" s="625" t="s">
        <v>66</v>
      </c>
      <c r="E23" s="625"/>
    </row>
    <row r="24" spans="1:5" ht="14">
      <c r="A24" s="568" t="s">
        <v>67</v>
      </c>
      <c r="B24" s="568"/>
      <c r="C24" s="571" t="s">
        <v>68</v>
      </c>
      <c r="D24" s="625" t="s">
        <v>69</v>
      </c>
      <c r="E24" s="625"/>
    </row>
    <row r="25" spans="1:5" ht="14">
      <c r="A25" s="568" t="s">
        <v>70</v>
      </c>
      <c r="B25" s="568"/>
      <c r="C25" s="571" t="s">
        <v>71</v>
      </c>
      <c r="D25" s="625" t="s">
        <v>72</v>
      </c>
      <c r="E25" s="625" t="s">
        <v>73</v>
      </c>
    </row>
    <row r="26" spans="1:5" ht="14">
      <c r="A26" s="568" t="s">
        <v>74</v>
      </c>
      <c r="B26" s="568"/>
      <c r="C26" s="571" t="s">
        <v>75</v>
      </c>
      <c r="D26" s="625" t="s">
        <v>76</v>
      </c>
      <c r="E26" s="625" t="s">
        <v>77</v>
      </c>
    </row>
    <row r="27" spans="1:5" ht="14">
      <c r="A27" s="568" t="s">
        <v>78</v>
      </c>
      <c r="B27" s="568"/>
      <c r="C27" s="571" t="s">
        <v>79</v>
      </c>
      <c r="D27" s="625" t="s">
        <v>80</v>
      </c>
      <c r="E27" s="625"/>
    </row>
    <row r="28" spans="1:5" ht="14">
      <c r="A28" s="568" t="s">
        <v>81</v>
      </c>
      <c r="B28" s="568"/>
      <c r="C28" s="571" t="s">
        <v>82</v>
      </c>
      <c r="D28" s="625" t="s">
        <v>83</v>
      </c>
      <c r="E28" s="625" t="s">
        <v>84</v>
      </c>
    </row>
    <row r="29" spans="1:5" ht="14">
      <c r="A29" s="568" t="s">
        <v>85</v>
      </c>
      <c r="B29" s="568"/>
      <c r="C29" s="571" t="s">
        <v>86</v>
      </c>
      <c r="D29" s="625" t="s">
        <v>87</v>
      </c>
      <c r="E29" s="625" t="s">
        <v>88</v>
      </c>
    </row>
    <row r="30" spans="1:5" ht="14">
      <c r="A30" s="568" t="s">
        <v>89</v>
      </c>
      <c r="B30" s="568"/>
      <c r="C30" s="571" t="s">
        <v>90</v>
      </c>
      <c r="D30" s="625" t="s">
        <v>91</v>
      </c>
      <c r="E30" s="625"/>
    </row>
    <row r="31" spans="1:5" ht="14">
      <c r="A31" s="568" t="s">
        <v>92</v>
      </c>
      <c r="B31" s="568"/>
      <c r="C31" s="571" t="s">
        <v>93</v>
      </c>
      <c r="D31" s="625" t="s">
        <v>94</v>
      </c>
      <c r="E31" s="625" t="s">
        <v>95</v>
      </c>
    </row>
    <row r="32" spans="1:5" ht="14">
      <c r="A32" s="568" t="s">
        <v>96</v>
      </c>
      <c r="B32" s="568"/>
      <c r="C32" s="571"/>
      <c r="D32" s="571"/>
      <c r="E32" s="571"/>
    </row>
    <row r="33" spans="1:5" ht="14">
      <c r="A33" s="568" t="s">
        <v>97</v>
      </c>
      <c r="B33" s="568"/>
      <c r="C33" s="571"/>
      <c r="D33" s="571"/>
      <c r="E33" s="571"/>
    </row>
    <row r="34" spans="1:5" ht="19">
      <c r="B34" s="14"/>
      <c r="C34" s="546"/>
      <c r="D34" s="546"/>
      <c r="E34" s="546"/>
    </row>
    <row r="35" spans="1:5" ht="16.5">
      <c r="A35" s="573" t="s">
        <v>755</v>
      </c>
      <c r="B35" s="29"/>
      <c r="C35" s="574"/>
      <c r="D35" s="574"/>
      <c r="E35" s="574"/>
    </row>
    <row r="36" spans="1:5" ht="64.75" customHeight="1">
      <c r="A36" s="626" t="s">
        <v>788</v>
      </c>
      <c r="B36" s="626"/>
      <c r="C36" s="626"/>
      <c r="D36" s="626"/>
      <c r="E36" s="626"/>
    </row>
    <row r="37" spans="1:5" ht="19">
      <c r="A37" s="14"/>
      <c r="B37" s="14"/>
      <c r="C37" s="11"/>
      <c r="D37" s="14"/>
      <c r="E37" s="14"/>
    </row>
    <row r="38" spans="1:5" ht="24.75" customHeight="1">
      <c r="A38" s="5"/>
      <c r="B38" s="5"/>
    </row>
    <row r="39" spans="1:5" ht="16.5">
      <c r="A39" s="2"/>
      <c r="B39" s="2"/>
      <c r="C39" s="7"/>
      <c r="D39" s="2"/>
      <c r="E39" s="2"/>
    </row>
    <row r="40" spans="1:5" ht="16.5">
      <c r="A40" s="5"/>
      <c r="B40" s="2"/>
      <c r="C40" s="7"/>
      <c r="D40" s="2"/>
      <c r="E40" s="2"/>
    </row>
    <row r="41" spans="1:5" ht="16.5">
      <c r="A41" s="2"/>
      <c r="B41" s="2"/>
      <c r="C41" s="7"/>
      <c r="D41" s="2"/>
      <c r="E41" s="2"/>
    </row>
    <row r="42" spans="1:5">
      <c r="A42" s="5"/>
      <c r="B42" s="5"/>
    </row>
    <row r="43" spans="1:5">
      <c r="A43" s="5"/>
      <c r="B43" s="5"/>
    </row>
    <row r="44" spans="1:5">
      <c r="A44" s="5"/>
      <c r="B44" s="5"/>
    </row>
    <row r="46" spans="1:5" ht="16.5">
      <c r="A46" s="2"/>
      <c r="B46" s="2"/>
      <c r="C46" s="2"/>
      <c r="D46" s="2"/>
      <c r="E46" s="2"/>
    </row>
    <row r="47" spans="1:5" ht="16.5">
      <c r="A47" s="2"/>
      <c r="B47" s="2"/>
      <c r="C47" s="2"/>
      <c r="D47" s="2"/>
      <c r="E47" s="2"/>
    </row>
    <row r="48" spans="1:5" ht="16.5">
      <c r="A48" s="2"/>
      <c r="B48" s="2"/>
      <c r="C48" s="2"/>
      <c r="D48" s="2"/>
      <c r="E48" s="2"/>
    </row>
    <row r="49" spans="1:5" ht="16.5">
      <c r="A49" s="2"/>
      <c r="B49" s="2"/>
      <c r="C49" s="2"/>
      <c r="D49" s="2"/>
      <c r="E49" s="2"/>
    </row>
    <row r="50" spans="1:5" ht="16.5">
      <c r="A50" s="2"/>
      <c r="B50" s="2"/>
      <c r="C50" s="2"/>
      <c r="D50" s="2"/>
      <c r="E50" s="2"/>
    </row>
    <row r="51" spans="1:5" ht="16.5">
      <c r="A51" s="2"/>
      <c r="B51" s="2"/>
      <c r="C51" s="2"/>
      <c r="D51" s="2"/>
      <c r="E51" s="2"/>
    </row>
    <row r="52" spans="1:5" ht="16.5">
      <c r="A52" s="2"/>
      <c r="B52" s="2"/>
      <c r="C52" s="2"/>
      <c r="D52" s="2"/>
      <c r="E52" s="2"/>
    </row>
    <row r="53" spans="1:5" ht="16.5">
      <c r="A53" s="2"/>
      <c r="B53" s="2"/>
      <c r="C53" s="2"/>
      <c r="D53" s="2"/>
      <c r="E53" s="2"/>
    </row>
    <row r="54" spans="1:5" ht="16.5">
      <c r="A54" s="2"/>
      <c r="B54" s="2"/>
      <c r="C54" s="2"/>
      <c r="D54" s="2"/>
      <c r="E54" s="2"/>
    </row>
    <row r="55" spans="1:5" ht="16.5">
      <c r="A55" s="2"/>
      <c r="B55" s="2"/>
      <c r="C55" s="2"/>
      <c r="D55" s="2"/>
      <c r="E55" s="2"/>
    </row>
    <row r="56" spans="1:5" ht="16.5">
      <c r="A56" s="2"/>
      <c r="B56" s="2"/>
      <c r="C56" s="2"/>
      <c r="D56" s="2"/>
      <c r="E56" s="2"/>
    </row>
    <row r="57" spans="1:5" ht="16.5">
      <c r="A57" s="2"/>
      <c r="B57" s="2"/>
      <c r="C57" s="2"/>
      <c r="D57" s="2"/>
      <c r="E57" s="2"/>
    </row>
    <row r="58" spans="1:5" ht="16.5">
      <c r="A58" s="2"/>
      <c r="B58" s="2"/>
      <c r="C58" s="2"/>
      <c r="D58" s="2"/>
      <c r="E58" s="2"/>
    </row>
    <row r="59" spans="1:5" ht="16.5">
      <c r="A59" s="2"/>
      <c r="B59" s="2"/>
      <c r="C59" s="2"/>
      <c r="D59" s="2"/>
      <c r="E59" s="2"/>
    </row>
    <row r="60" spans="1:5" ht="16.5">
      <c r="A60" s="2"/>
      <c r="B60" s="2"/>
      <c r="C60" s="2"/>
      <c r="D60" s="2"/>
      <c r="E60" s="2"/>
    </row>
    <row r="61" spans="1:5" ht="16.5">
      <c r="A61" s="2"/>
      <c r="B61" s="2"/>
      <c r="C61" s="2"/>
      <c r="D61" s="2"/>
      <c r="E61" s="2"/>
    </row>
    <row r="62" spans="1:5" ht="16.5">
      <c r="A62" s="2"/>
      <c r="B62" s="2"/>
      <c r="C62" s="2"/>
      <c r="D62" s="2"/>
      <c r="E62" s="2"/>
    </row>
    <row r="63" spans="1:5" ht="16.5">
      <c r="A63" s="2"/>
      <c r="B63" s="2"/>
      <c r="C63" s="2"/>
      <c r="D63" s="2"/>
      <c r="E63" s="2"/>
    </row>
    <row r="64" spans="1:5" ht="16.5">
      <c r="A64" s="2"/>
      <c r="B64" s="2"/>
      <c r="C64" s="2"/>
      <c r="D64" s="2"/>
      <c r="E64" s="2"/>
    </row>
    <row r="65" spans="1:5" ht="16.5">
      <c r="A65" s="2"/>
      <c r="B65" s="2"/>
      <c r="C65" s="2"/>
      <c r="D65" s="2"/>
      <c r="E65" s="2"/>
    </row>
    <row r="66" spans="1:5" ht="16.5">
      <c r="A66" s="2"/>
      <c r="B66" s="2"/>
      <c r="C66" s="2"/>
      <c r="D66" s="2"/>
      <c r="E66" s="2"/>
    </row>
    <row r="67" spans="1:5" ht="16.5">
      <c r="A67" s="2"/>
      <c r="B67" s="2"/>
      <c r="C67" s="2"/>
      <c r="D67" s="2"/>
      <c r="E67" s="2"/>
    </row>
    <row r="68" spans="1:5" ht="16.5">
      <c r="A68" s="2"/>
      <c r="B68" s="2"/>
      <c r="C68" s="2"/>
      <c r="D68" s="2"/>
      <c r="E68" s="2"/>
    </row>
    <row r="69" spans="1:5" ht="16.5">
      <c r="A69" s="2"/>
      <c r="B69" s="2"/>
      <c r="C69" s="2"/>
      <c r="D69" s="2"/>
      <c r="E69" s="2"/>
    </row>
    <row r="70" spans="1:5" ht="16.5">
      <c r="A70" s="2"/>
      <c r="B70" s="2"/>
      <c r="C70" s="2"/>
      <c r="D70" s="2"/>
      <c r="E70" s="2"/>
    </row>
    <row r="71" spans="1:5" ht="16.5">
      <c r="A71" s="2"/>
      <c r="B71" s="2"/>
      <c r="C71" s="2"/>
      <c r="D71" s="2"/>
      <c r="E71" s="2"/>
    </row>
    <row r="72" spans="1:5" ht="16.5">
      <c r="A72" s="2"/>
      <c r="B72" s="2"/>
      <c r="C72" s="2"/>
      <c r="D72" s="2"/>
      <c r="E72" s="2"/>
    </row>
    <row r="73" spans="1:5" ht="16.5">
      <c r="A73" s="2"/>
      <c r="B73" s="2"/>
      <c r="C73" s="2"/>
      <c r="D73" s="2"/>
      <c r="E73" s="2"/>
    </row>
    <row r="74" spans="1:5" ht="16.5">
      <c r="A74" s="2"/>
      <c r="B74" s="2"/>
      <c r="C74" s="2"/>
      <c r="D74" s="2"/>
      <c r="E74" s="2"/>
    </row>
    <row r="75" spans="1:5" ht="16.5">
      <c r="A75" s="2"/>
      <c r="B75" s="2"/>
      <c r="C75" s="2"/>
      <c r="D75" s="2"/>
      <c r="E75" s="2"/>
    </row>
    <row r="76" spans="1:5" ht="16.5">
      <c r="A76" s="2"/>
      <c r="B76" s="2"/>
      <c r="C76" s="2"/>
      <c r="D76" s="2"/>
      <c r="E76" s="2"/>
    </row>
    <row r="77" spans="1:5" ht="16.5">
      <c r="A77" s="2"/>
      <c r="B77" s="2"/>
      <c r="C77" s="2"/>
      <c r="D77" s="2"/>
      <c r="E77" s="2"/>
    </row>
    <row r="78" spans="1:5" ht="16.5">
      <c r="A78" s="2"/>
      <c r="B78" s="2"/>
      <c r="C78" s="2"/>
      <c r="D78" s="2"/>
      <c r="E78" s="2"/>
    </row>
    <row r="79" spans="1:5" ht="16.5">
      <c r="A79" s="2"/>
      <c r="B79" s="2"/>
      <c r="C79" s="2"/>
      <c r="D79" s="2"/>
      <c r="E79" s="2"/>
    </row>
    <row r="80" spans="1:5" ht="16.5">
      <c r="A80" s="2"/>
      <c r="B80" s="2"/>
      <c r="C80" s="2"/>
      <c r="D80" s="2"/>
      <c r="E80" s="2"/>
    </row>
    <row r="81" spans="1:5" ht="16.5">
      <c r="A81" s="2"/>
      <c r="B81" s="2"/>
      <c r="C81" s="2"/>
      <c r="D81" s="2"/>
      <c r="E81" s="2"/>
    </row>
    <row r="82" spans="1:5" ht="16.5">
      <c r="A82" s="2"/>
      <c r="B82" s="2"/>
      <c r="C82" s="2"/>
      <c r="D82" s="2"/>
      <c r="E82" s="2"/>
    </row>
    <row r="83" spans="1:5" ht="16.5">
      <c r="A83" s="2"/>
      <c r="B83" s="2"/>
      <c r="C83" s="2"/>
      <c r="D83" s="2"/>
      <c r="E83" s="2"/>
    </row>
    <row r="84" spans="1:5" ht="16.5">
      <c r="A84" s="2"/>
      <c r="B84" s="2"/>
      <c r="C84" s="2"/>
      <c r="D84" s="2"/>
      <c r="E84" s="2"/>
    </row>
    <row r="85" spans="1:5" ht="16.5">
      <c r="A85" s="2"/>
      <c r="B85" s="2"/>
      <c r="C85" s="2"/>
      <c r="D85" s="2"/>
      <c r="E85" s="2"/>
    </row>
    <row r="86" spans="1:5" ht="16.5">
      <c r="A86" s="2"/>
      <c r="B86" s="2"/>
      <c r="C86" s="2"/>
      <c r="D86" s="2"/>
      <c r="E86" s="2"/>
    </row>
    <row r="87" spans="1:5" ht="16.5">
      <c r="A87" s="2"/>
      <c r="B87" s="2"/>
      <c r="C87" s="2"/>
      <c r="D87" s="2"/>
      <c r="E87" s="2"/>
    </row>
    <row r="88" spans="1:5" ht="16.5">
      <c r="A88" s="2"/>
      <c r="B88" s="2"/>
      <c r="C88" s="2"/>
      <c r="D88" s="2"/>
      <c r="E88" s="2"/>
    </row>
    <row r="89" spans="1:5" ht="16.5">
      <c r="A89" s="2"/>
      <c r="B89" s="2"/>
      <c r="C89" s="2"/>
      <c r="D89" s="2"/>
      <c r="E89" s="2"/>
    </row>
    <row r="90" spans="1:5" ht="16.5">
      <c r="A90" s="2"/>
      <c r="B90" s="2"/>
      <c r="C90" s="2"/>
      <c r="D90" s="2"/>
      <c r="E90" s="2"/>
    </row>
    <row r="91" spans="1:5" ht="16.5">
      <c r="A91" s="2"/>
      <c r="B91" s="2"/>
      <c r="C91" s="2"/>
      <c r="D91" s="2"/>
      <c r="E91" s="2"/>
    </row>
    <row r="92" spans="1:5" ht="16.5">
      <c r="A92" s="2"/>
      <c r="B92" s="2"/>
      <c r="C92" s="2"/>
      <c r="D92" s="2"/>
      <c r="E92" s="2"/>
    </row>
    <row r="93" spans="1:5" ht="16.5">
      <c r="A93" s="2"/>
      <c r="B93" s="2"/>
      <c r="C93" s="2"/>
      <c r="D93" s="2"/>
      <c r="E93" s="2"/>
    </row>
    <row r="94" spans="1:5" ht="16.5">
      <c r="A94" s="2"/>
      <c r="B94" s="2"/>
      <c r="C94" s="2"/>
      <c r="D94" s="2"/>
      <c r="E94" s="2"/>
    </row>
    <row r="95" spans="1:5" ht="16.5">
      <c r="A95" s="2"/>
      <c r="B95" s="2"/>
      <c r="C95" s="2"/>
      <c r="D95" s="2"/>
      <c r="E95" s="2"/>
    </row>
    <row r="96" spans="1:5" ht="16.5">
      <c r="A96" s="2"/>
      <c r="B96" s="2"/>
      <c r="C96" s="2"/>
      <c r="D96" s="2"/>
      <c r="E96" s="2"/>
    </row>
    <row r="97" spans="1:5" ht="16.5">
      <c r="A97" s="2"/>
      <c r="B97" s="2"/>
      <c r="C97" s="2"/>
      <c r="D97" s="2"/>
      <c r="E97" s="2"/>
    </row>
    <row r="98" spans="1:5" ht="16.5">
      <c r="A98" s="2"/>
      <c r="B98" s="2"/>
      <c r="C98" s="2"/>
      <c r="D98" s="2"/>
      <c r="E98" s="2"/>
    </row>
    <row r="99" spans="1:5" ht="16.5">
      <c r="A99" s="2"/>
      <c r="B99" s="2"/>
      <c r="C99" s="2"/>
      <c r="D99" s="2"/>
      <c r="E99" s="2"/>
    </row>
    <row r="100" spans="1:5" ht="16.5">
      <c r="A100" s="2"/>
      <c r="B100" s="2"/>
      <c r="C100" s="2"/>
      <c r="D100" s="2"/>
      <c r="E100" s="2"/>
    </row>
    <row r="101" spans="1:5" ht="16.5">
      <c r="A101" s="2"/>
      <c r="B101" s="2"/>
      <c r="C101" s="2"/>
      <c r="D101" s="2"/>
      <c r="E101" s="2"/>
    </row>
    <row r="102" spans="1:5" ht="16.5">
      <c r="A102" s="2"/>
      <c r="B102" s="2"/>
      <c r="C102" s="2"/>
      <c r="D102" s="2"/>
      <c r="E102" s="2"/>
    </row>
    <row r="103" spans="1:5" ht="16.5">
      <c r="A103" s="2"/>
      <c r="B103" s="2"/>
      <c r="C103" s="2"/>
      <c r="D103" s="2"/>
      <c r="E103" s="2"/>
    </row>
    <row r="104" spans="1:5" ht="16.5">
      <c r="A104" s="2"/>
      <c r="B104" s="2"/>
      <c r="C104" s="2"/>
      <c r="D104" s="2"/>
      <c r="E104" s="2"/>
    </row>
    <row r="105" spans="1:5" ht="16.5">
      <c r="A105" s="2"/>
      <c r="B105" s="2"/>
      <c r="C105" s="2"/>
      <c r="D105" s="2"/>
      <c r="E105" s="2"/>
    </row>
    <row r="106" spans="1:5" ht="16.5">
      <c r="A106" s="2"/>
      <c r="B106" s="2"/>
      <c r="C106" s="2"/>
      <c r="D106" s="2"/>
      <c r="E106" s="2"/>
    </row>
    <row r="107" spans="1:5" ht="16.5">
      <c r="A107" s="2"/>
      <c r="B107" s="2"/>
      <c r="C107" s="2"/>
      <c r="D107" s="2"/>
      <c r="E107" s="2"/>
    </row>
    <row r="108" spans="1:5" ht="16.5">
      <c r="A108" s="2"/>
      <c r="B108" s="2"/>
      <c r="C108" s="2"/>
      <c r="D108" s="2"/>
      <c r="E108" s="2"/>
    </row>
    <row r="109" spans="1:5" ht="16.5">
      <c r="A109" s="2"/>
      <c r="B109" s="2"/>
      <c r="C109" s="2"/>
      <c r="D109" s="2"/>
      <c r="E109" s="2"/>
    </row>
    <row r="110" spans="1:5" ht="16.5">
      <c r="A110" s="2"/>
      <c r="B110" s="2"/>
      <c r="C110" s="2"/>
      <c r="D110" s="2"/>
      <c r="E110" s="2"/>
    </row>
    <row r="111" spans="1:5" ht="16.5">
      <c r="A111" s="2"/>
      <c r="B111" s="2"/>
      <c r="C111" s="2"/>
      <c r="D111" s="2"/>
      <c r="E111" s="2"/>
    </row>
    <row r="112" spans="1:5" ht="16.5">
      <c r="A112" s="2"/>
      <c r="B112" s="2"/>
      <c r="C112" s="2"/>
      <c r="D112" s="2"/>
      <c r="E112" s="2"/>
    </row>
    <row r="113" spans="1:5" ht="16.5">
      <c r="A113" s="2"/>
      <c r="B113" s="2"/>
      <c r="C113" s="2"/>
      <c r="D113" s="2"/>
      <c r="E113" s="2"/>
    </row>
    <row r="114" spans="1:5" ht="16.5">
      <c r="A114" s="2"/>
      <c r="B114" s="2"/>
      <c r="C114" s="2"/>
      <c r="D114" s="2"/>
      <c r="E114" s="2"/>
    </row>
    <row r="115" spans="1:5" ht="16.5">
      <c r="A115" s="2"/>
      <c r="B115" s="2"/>
      <c r="C115" s="2"/>
      <c r="D115" s="2"/>
      <c r="E115" s="2"/>
    </row>
    <row r="116" spans="1:5" ht="16.5">
      <c r="A116" s="2"/>
      <c r="B116" s="2"/>
      <c r="C116" s="2"/>
      <c r="D116" s="2"/>
      <c r="E116" s="2"/>
    </row>
    <row r="117" spans="1:5" ht="16.5">
      <c r="A117" s="2"/>
      <c r="B117" s="2"/>
      <c r="C117" s="2"/>
      <c r="D117" s="2"/>
      <c r="E117" s="2"/>
    </row>
    <row r="118" spans="1:5" ht="16.5">
      <c r="A118" s="2"/>
      <c r="B118" s="2"/>
      <c r="C118" s="2"/>
      <c r="D118" s="2"/>
      <c r="E118" s="2"/>
    </row>
    <row r="119" spans="1:5" ht="16.5">
      <c r="A119" s="2"/>
      <c r="B119" s="2"/>
      <c r="C119" s="2"/>
      <c r="D119" s="2"/>
      <c r="E119" s="2"/>
    </row>
    <row r="120" spans="1:5" ht="16.5">
      <c r="A120" s="2"/>
      <c r="B120" s="2"/>
      <c r="C120" s="2"/>
      <c r="D120" s="2"/>
      <c r="E120" s="2"/>
    </row>
    <row r="121" spans="1:5" ht="16.5">
      <c r="A121" s="2"/>
      <c r="B121" s="2"/>
      <c r="C121" s="2"/>
      <c r="D121" s="2"/>
      <c r="E121" s="2"/>
    </row>
    <row r="122" spans="1:5" ht="16.5">
      <c r="A122" s="2"/>
      <c r="B122" s="2"/>
      <c r="C122" s="2"/>
      <c r="D122" s="2"/>
      <c r="E122" s="2"/>
    </row>
    <row r="123" spans="1:5" ht="16.5">
      <c r="A123" s="2"/>
      <c r="B123" s="2"/>
      <c r="C123" s="2"/>
      <c r="D123" s="2"/>
      <c r="E123" s="2"/>
    </row>
    <row r="124" spans="1:5" ht="16.5">
      <c r="A124" s="2"/>
      <c r="B124" s="2"/>
      <c r="C124" s="2"/>
      <c r="D124" s="2"/>
      <c r="E124" s="2"/>
    </row>
    <row r="125" spans="1:5" ht="16.5">
      <c r="A125" s="2"/>
      <c r="B125" s="2"/>
      <c r="C125" s="2"/>
      <c r="D125" s="2"/>
      <c r="E125" s="2"/>
    </row>
    <row r="126" spans="1:5" ht="16.5">
      <c r="A126" s="2"/>
      <c r="B126" s="2"/>
      <c r="C126" s="2"/>
      <c r="D126" s="2"/>
      <c r="E126" s="2"/>
    </row>
    <row r="127" spans="1:5" ht="16.5">
      <c r="A127" s="2"/>
      <c r="B127" s="2"/>
      <c r="C127" s="2"/>
      <c r="D127" s="2"/>
      <c r="E127" s="2"/>
    </row>
    <row r="128" spans="1:5" ht="16.5">
      <c r="A128" s="2"/>
      <c r="B128" s="2"/>
      <c r="C128" s="2"/>
      <c r="D128" s="2"/>
      <c r="E128" s="2"/>
    </row>
    <row r="129" spans="1:5" ht="16.5">
      <c r="A129" s="2"/>
      <c r="B129" s="2"/>
      <c r="C129" s="2"/>
      <c r="D129" s="2"/>
      <c r="E129" s="2"/>
    </row>
    <row r="130" spans="1:5" ht="16.5">
      <c r="A130" s="2"/>
      <c r="B130" s="2"/>
      <c r="C130" s="2"/>
      <c r="D130" s="2"/>
      <c r="E130" s="2"/>
    </row>
    <row r="131" spans="1:5" ht="16.5">
      <c r="A131" s="2"/>
      <c r="B131" s="2"/>
      <c r="C131" s="2"/>
      <c r="D131" s="2"/>
      <c r="E131" s="2"/>
    </row>
    <row r="132" spans="1:5" ht="16.5">
      <c r="A132" s="2"/>
      <c r="B132" s="2"/>
      <c r="C132" s="2"/>
      <c r="D132" s="2"/>
      <c r="E132" s="2"/>
    </row>
    <row r="133" spans="1:5" ht="16.5">
      <c r="A133" s="2"/>
      <c r="B133" s="2"/>
      <c r="C133" s="2"/>
      <c r="D133" s="2"/>
      <c r="E133" s="2"/>
    </row>
    <row r="134" spans="1:5" ht="16.5">
      <c r="A134" s="2"/>
      <c r="B134" s="2"/>
      <c r="C134" s="2"/>
      <c r="D134" s="2"/>
      <c r="E134" s="2"/>
    </row>
    <row r="135" spans="1:5" ht="16.5">
      <c r="A135" s="2"/>
      <c r="B135" s="2"/>
      <c r="C135" s="2"/>
      <c r="D135" s="2"/>
      <c r="E135" s="2"/>
    </row>
    <row r="136" spans="1:5" ht="16.5">
      <c r="A136" s="2"/>
      <c r="B136" s="2"/>
      <c r="C136" s="2"/>
      <c r="D136" s="2"/>
      <c r="E136" s="2"/>
    </row>
    <row r="137" spans="1:5" ht="16.5">
      <c r="A137" s="6"/>
      <c r="B137" s="6"/>
      <c r="C137" s="6"/>
      <c r="D137" s="6"/>
      <c r="E137" s="6"/>
    </row>
    <row r="138" spans="1:5" ht="16.5">
      <c r="A138" s="6"/>
      <c r="B138" s="6"/>
      <c r="C138" s="6"/>
      <c r="D138" s="6"/>
      <c r="E138" s="6"/>
    </row>
    <row r="139" spans="1:5" ht="16.5">
      <c r="A139" s="6"/>
      <c r="B139" s="6"/>
      <c r="C139" s="6"/>
      <c r="D139" s="6"/>
      <c r="E139" s="6"/>
    </row>
    <row r="140" spans="1:5" ht="16.5">
      <c r="A140" s="6"/>
      <c r="B140" s="6"/>
      <c r="C140" s="6"/>
      <c r="D140" s="6"/>
      <c r="E140" s="6"/>
    </row>
    <row r="141" spans="1:5" ht="16.5">
      <c r="A141" s="6"/>
      <c r="B141" s="6"/>
      <c r="C141" s="6"/>
      <c r="D141" s="6"/>
      <c r="E141" s="6"/>
    </row>
    <row r="142" spans="1:5" ht="16.5">
      <c r="A142" s="6"/>
      <c r="B142" s="6"/>
      <c r="C142" s="6"/>
      <c r="D142" s="6"/>
      <c r="E142" s="6"/>
    </row>
    <row r="143" spans="1:5" ht="16.5">
      <c r="A143" s="6"/>
      <c r="B143" s="6"/>
      <c r="C143" s="6"/>
      <c r="D143" s="6"/>
      <c r="E143" s="6"/>
    </row>
    <row r="144" spans="1:5" ht="16.5">
      <c r="A144" s="6"/>
      <c r="B144" s="6"/>
      <c r="C144" s="6"/>
      <c r="D144" s="6"/>
      <c r="E144" s="6"/>
    </row>
    <row r="145" spans="1:5" ht="16.5">
      <c r="A145" s="6"/>
      <c r="B145" s="6"/>
      <c r="C145" s="6"/>
      <c r="D145" s="6"/>
      <c r="E145" s="6"/>
    </row>
    <row r="146" spans="1:5" ht="16.5">
      <c r="A146" s="6"/>
      <c r="B146" s="6"/>
      <c r="C146" s="6"/>
      <c r="D146" s="6"/>
      <c r="E146" s="6"/>
    </row>
    <row r="147" spans="1:5" ht="16.5">
      <c r="A147" s="6"/>
      <c r="B147" s="6"/>
      <c r="C147" s="6"/>
      <c r="D147" s="6"/>
      <c r="E147" s="6"/>
    </row>
    <row r="148" spans="1:5" ht="16.5">
      <c r="A148" s="6"/>
      <c r="B148" s="6"/>
      <c r="C148" s="6"/>
      <c r="D148" s="6"/>
      <c r="E148" s="6"/>
    </row>
    <row r="149" spans="1:5" ht="16.5">
      <c r="A149" s="6"/>
      <c r="B149" s="6"/>
      <c r="C149" s="6"/>
      <c r="D149" s="6"/>
      <c r="E149" s="6"/>
    </row>
    <row r="150" spans="1:5" ht="16.5">
      <c r="A150" s="6"/>
      <c r="B150" s="6"/>
      <c r="C150" s="6"/>
      <c r="D150" s="6"/>
      <c r="E150" s="6"/>
    </row>
  </sheetData>
  <mergeCells count="30">
    <mergeCell ref="A36:E36"/>
    <mergeCell ref="D11:E11"/>
    <mergeCell ref="A1:E1"/>
    <mergeCell ref="D3:E3"/>
    <mergeCell ref="D5:E5"/>
    <mergeCell ref="D6:E6"/>
    <mergeCell ref="D7:E7"/>
    <mergeCell ref="D8:E8"/>
    <mergeCell ref="D9:E9"/>
    <mergeCell ref="D10:E10"/>
    <mergeCell ref="D23:E23"/>
    <mergeCell ref="D12:E12"/>
    <mergeCell ref="D13:E13"/>
    <mergeCell ref="D14:E14"/>
    <mergeCell ref="D15:E15"/>
    <mergeCell ref="D16:E16"/>
    <mergeCell ref="D17:E17"/>
    <mergeCell ref="D18:E18"/>
    <mergeCell ref="D19:E19"/>
    <mergeCell ref="D20:E20"/>
    <mergeCell ref="D21:E21"/>
    <mergeCell ref="D22:E22"/>
    <mergeCell ref="D30:E30"/>
    <mergeCell ref="D31:E31"/>
    <mergeCell ref="D24:E24"/>
    <mergeCell ref="D25:E25"/>
    <mergeCell ref="D26:E26"/>
    <mergeCell ref="D27:E27"/>
    <mergeCell ref="D28:E28"/>
    <mergeCell ref="D29:E29"/>
  </mergeCells>
  <phoneticPr fontId="3"/>
  <printOptions horizontalCentered="1"/>
  <pageMargins left="0.74803149606299213" right="0.55118110236220474" top="0.98425196850393704" bottom="0.98425196850393704" header="0.51181102362204722" footer="0.51181102362204722"/>
  <pageSetup paperSize="9" orientation="portrait" useFirstPageNumber="1" horizontalDpi="4294967293" verticalDpi="4294967293" r:id="rId1"/>
  <headerFooter scaleWithDoc="0">
    <oddFooter>&amp;C&amp;"ＭＳ Ｐ明朝,標準"&amp;14&amp;P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4"/>
  <sheetViews>
    <sheetView zoomScale="80" zoomScaleSheetLayoutView="80" workbookViewId="0">
      <selection activeCell="M28" sqref="M28"/>
    </sheetView>
  </sheetViews>
  <sheetFormatPr defaultColWidth="11.1796875" defaultRowHeight="13"/>
  <cols>
    <col min="1" max="1" width="4.453125" style="556" customWidth="1"/>
    <col min="2" max="2" width="29.08984375" style="556" customWidth="1"/>
    <col min="3" max="4" width="12.08984375" style="556" customWidth="1"/>
    <col min="5" max="5" width="14.08984375" style="556" customWidth="1"/>
    <col min="6" max="6" width="12.08984375" style="556" customWidth="1"/>
    <col min="7" max="7" width="17.1796875" style="556" customWidth="1"/>
    <col min="8" max="8" width="5.6328125" style="556" customWidth="1"/>
    <col min="9" max="252" width="8.6328125" style="556" customWidth="1"/>
    <col min="253" max="16384" width="11.1796875" style="523"/>
  </cols>
  <sheetData>
    <row r="1" spans="1:254" s="418" customFormat="1" ht="15" customHeight="1">
      <c r="A1" s="417" t="s">
        <v>702</v>
      </c>
      <c r="B1" s="417"/>
      <c r="C1" s="417"/>
      <c r="D1" s="417"/>
      <c r="E1" s="417"/>
      <c r="F1" s="417"/>
      <c r="G1" s="417"/>
      <c r="H1" s="417"/>
      <c r="I1" s="417"/>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399"/>
      <c r="DK1" s="399"/>
      <c r="DL1" s="399"/>
      <c r="DM1" s="399"/>
      <c r="DN1" s="399"/>
      <c r="DO1" s="399"/>
      <c r="DP1" s="399"/>
      <c r="DQ1" s="399"/>
      <c r="DR1" s="399"/>
      <c r="DS1" s="399"/>
      <c r="DT1" s="399"/>
      <c r="DU1" s="399"/>
      <c r="DV1" s="399"/>
      <c r="DW1" s="399"/>
      <c r="DX1" s="399"/>
      <c r="DY1" s="399"/>
      <c r="DZ1" s="399"/>
      <c r="EA1" s="399"/>
      <c r="EB1" s="399"/>
      <c r="EC1" s="399"/>
      <c r="ED1" s="399"/>
      <c r="EE1" s="399"/>
      <c r="EF1" s="399"/>
      <c r="EG1" s="399"/>
      <c r="EH1" s="399"/>
      <c r="EI1" s="399"/>
      <c r="EJ1" s="399"/>
      <c r="EK1" s="399"/>
      <c r="EL1" s="399"/>
      <c r="EM1" s="399"/>
      <c r="EN1" s="399"/>
      <c r="EO1" s="399"/>
      <c r="EP1" s="399"/>
      <c r="EQ1" s="399"/>
      <c r="ER1" s="399"/>
      <c r="ES1" s="399"/>
      <c r="ET1" s="399"/>
      <c r="EU1" s="399"/>
      <c r="EV1" s="399"/>
      <c r="EW1" s="399"/>
      <c r="EX1" s="399"/>
      <c r="EY1" s="399"/>
      <c r="EZ1" s="399"/>
      <c r="FA1" s="399"/>
      <c r="FB1" s="399"/>
      <c r="FC1" s="399"/>
      <c r="FD1" s="399"/>
      <c r="FE1" s="399"/>
      <c r="FF1" s="399"/>
      <c r="FG1" s="399"/>
      <c r="FH1" s="399"/>
      <c r="FI1" s="399"/>
      <c r="FJ1" s="399"/>
      <c r="FK1" s="399"/>
      <c r="FL1" s="399"/>
      <c r="FM1" s="399"/>
      <c r="FN1" s="399"/>
      <c r="FO1" s="399"/>
      <c r="FP1" s="399"/>
      <c r="FQ1" s="399"/>
      <c r="FR1" s="399"/>
      <c r="FS1" s="399"/>
      <c r="FT1" s="399"/>
      <c r="FU1" s="399"/>
      <c r="FV1" s="399"/>
      <c r="FW1" s="399"/>
      <c r="FX1" s="399"/>
      <c r="FY1" s="399"/>
      <c r="FZ1" s="399"/>
      <c r="GA1" s="399"/>
      <c r="GB1" s="399"/>
      <c r="GC1" s="399"/>
      <c r="GD1" s="399"/>
      <c r="GE1" s="399"/>
      <c r="GF1" s="399"/>
      <c r="GG1" s="399"/>
      <c r="GH1" s="399"/>
      <c r="GI1" s="399"/>
      <c r="GJ1" s="399"/>
      <c r="GK1" s="399"/>
      <c r="GL1" s="399"/>
      <c r="GM1" s="399"/>
      <c r="GN1" s="399"/>
      <c r="GO1" s="399"/>
      <c r="GP1" s="399"/>
      <c r="GQ1" s="399"/>
      <c r="GR1" s="399"/>
      <c r="GS1" s="399"/>
      <c r="GT1" s="399"/>
      <c r="GU1" s="399"/>
      <c r="GV1" s="399"/>
      <c r="GW1" s="399"/>
      <c r="GX1" s="399"/>
      <c r="GY1" s="399"/>
      <c r="GZ1" s="399"/>
      <c r="HA1" s="399"/>
      <c r="HB1" s="399"/>
      <c r="HC1" s="399"/>
      <c r="HD1" s="399"/>
      <c r="HE1" s="399"/>
      <c r="HF1" s="399"/>
      <c r="HG1" s="399"/>
      <c r="HH1" s="399"/>
      <c r="HI1" s="399"/>
      <c r="HJ1" s="399"/>
      <c r="HK1" s="399"/>
      <c r="HL1" s="399"/>
      <c r="HM1" s="399"/>
      <c r="HN1" s="399"/>
      <c r="HO1" s="399"/>
      <c r="HP1" s="399"/>
      <c r="HQ1" s="399"/>
      <c r="HR1" s="399"/>
      <c r="HS1" s="399"/>
      <c r="HT1" s="399"/>
      <c r="HU1" s="399"/>
      <c r="HV1" s="399"/>
      <c r="HW1" s="399"/>
      <c r="HX1" s="399"/>
      <c r="HY1" s="399"/>
      <c r="HZ1" s="399"/>
      <c r="IA1" s="399"/>
      <c r="IB1" s="399"/>
      <c r="IC1" s="399"/>
      <c r="ID1" s="399"/>
      <c r="IE1" s="399"/>
      <c r="IF1" s="399"/>
      <c r="IG1" s="399"/>
      <c r="IH1" s="399"/>
      <c r="II1" s="399"/>
      <c r="IJ1" s="399"/>
      <c r="IK1" s="399"/>
      <c r="IL1" s="399"/>
      <c r="IM1" s="399"/>
      <c r="IN1" s="399"/>
      <c r="IO1" s="399"/>
      <c r="IP1" s="399"/>
      <c r="IQ1" s="399"/>
      <c r="IR1" s="399"/>
      <c r="IS1" s="399"/>
      <c r="IT1" s="399"/>
    </row>
    <row r="2" spans="1:254" s="399" customFormat="1" ht="15" customHeight="1">
      <c r="A2" s="831" t="s">
        <v>737</v>
      </c>
      <c r="B2" s="831"/>
      <c r="C2" s="831"/>
      <c r="D2" s="831"/>
      <c r="E2" s="831"/>
      <c r="F2" s="831"/>
      <c r="G2" s="831"/>
      <c r="H2" s="544"/>
      <c r="I2" s="544"/>
      <c r="J2" s="543"/>
    </row>
    <row r="3" spans="1:254" s="555" customFormat="1" ht="15" customHeight="1">
      <c r="A3" s="832" t="s">
        <v>736</v>
      </c>
      <c r="B3" s="832"/>
      <c r="C3" s="832"/>
      <c r="D3" s="832"/>
      <c r="E3" s="832"/>
      <c r="F3" s="832"/>
      <c r="G3" s="832"/>
      <c r="H3" s="522"/>
      <c r="I3" s="417"/>
    </row>
    <row r="4" spans="1:254" ht="14.5" thickBot="1">
      <c r="A4" s="399"/>
      <c r="B4" s="399"/>
      <c r="C4" s="399"/>
      <c r="D4" s="399"/>
      <c r="E4" s="399"/>
      <c r="F4" s="399" t="s">
        <v>735</v>
      </c>
      <c r="G4" s="399"/>
      <c r="H4" s="399"/>
      <c r="I4" s="399"/>
    </row>
    <row r="5" spans="1:254" ht="13.5" customHeight="1" thickBot="1">
      <c r="A5" s="839" t="s">
        <v>688</v>
      </c>
      <c r="B5" s="840"/>
      <c r="C5" s="845" t="s">
        <v>734</v>
      </c>
      <c r="D5" s="845"/>
      <c r="E5" s="845"/>
      <c r="F5" s="845"/>
      <c r="G5" s="840"/>
      <c r="H5" s="399"/>
      <c r="I5" s="399"/>
    </row>
    <row r="6" spans="1:254" ht="13.5" customHeight="1">
      <c r="A6" s="841"/>
      <c r="B6" s="842"/>
      <c r="C6" s="846" t="s">
        <v>733</v>
      </c>
      <c r="D6" s="846" t="s">
        <v>732</v>
      </c>
      <c r="E6" s="846" t="s">
        <v>731</v>
      </c>
      <c r="F6" s="834" t="s">
        <v>730</v>
      </c>
      <c r="G6" s="834" t="s">
        <v>729</v>
      </c>
      <c r="H6" s="399"/>
      <c r="I6" s="399"/>
    </row>
    <row r="7" spans="1:254" ht="13.5" customHeight="1" thickBot="1">
      <c r="A7" s="843"/>
      <c r="B7" s="844"/>
      <c r="C7" s="847"/>
      <c r="D7" s="847"/>
      <c r="E7" s="847"/>
      <c r="F7" s="835"/>
      <c r="G7" s="835"/>
      <c r="H7" s="399"/>
      <c r="I7" s="399"/>
    </row>
    <row r="8" spans="1:254" ht="13.5" customHeight="1">
      <c r="A8" s="836" t="s">
        <v>710</v>
      </c>
      <c r="B8" s="520" t="s">
        <v>678</v>
      </c>
      <c r="C8" s="500">
        <v>5619476</v>
      </c>
      <c r="D8" s="500">
        <v>5619476</v>
      </c>
      <c r="E8" s="500">
        <f t="shared" ref="E8:E23" si="0">D8-C8</f>
        <v>0</v>
      </c>
      <c r="F8" s="519">
        <v>5676461</v>
      </c>
      <c r="G8" s="519">
        <f>F8-D8</f>
        <v>56985</v>
      </c>
      <c r="H8" s="399"/>
      <c r="I8" s="399"/>
    </row>
    <row r="9" spans="1:254" ht="13.5" customHeight="1">
      <c r="A9" s="837"/>
      <c r="B9" s="518" t="s">
        <v>728</v>
      </c>
      <c r="C9" s="408">
        <v>480000</v>
      </c>
      <c r="D9" s="408">
        <v>480000</v>
      </c>
      <c r="E9" s="408">
        <f t="shared" si="0"/>
        <v>0</v>
      </c>
      <c r="F9" s="516">
        <v>480000</v>
      </c>
      <c r="G9" s="516">
        <f>F9-D9</f>
        <v>0</v>
      </c>
      <c r="H9" s="399"/>
      <c r="I9" s="399"/>
    </row>
    <row r="10" spans="1:254" ht="13.5" customHeight="1">
      <c r="A10" s="837"/>
      <c r="B10" s="518" t="s">
        <v>727</v>
      </c>
      <c r="C10" s="408">
        <v>45000</v>
      </c>
      <c r="D10" s="408">
        <v>27000</v>
      </c>
      <c r="E10" s="408">
        <f t="shared" si="0"/>
        <v>-18000</v>
      </c>
      <c r="F10" s="516">
        <v>45000</v>
      </c>
      <c r="G10" s="516">
        <f>F10-D10</f>
        <v>18000</v>
      </c>
      <c r="H10" s="399"/>
      <c r="I10" s="399"/>
    </row>
    <row r="11" spans="1:254" ht="13.5" customHeight="1">
      <c r="A11" s="837"/>
      <c r="B11" s="518" t="s">
        <v>726</v>
      </c>
      <c r="C11" s="408">
        <v>120000</v>
      </c>
      <c r="D11" s="408">
        <v>93000</v>
      </c>
      <c r="E11" s="408">
        <f t="shared" si="0"/>
        <v>-27000</v>
      </c>
      <c r="F11" s="516">
        <v>120000</v>
      </c>
      <c r="G11" s="516">
        <f>F11-D11</f>
        <v>27000</v>
      </c>
      <c r="H11" s="399"/>
      <c r="I11" s="399"/>
    </row>
    <row r="12" spans="1:254" ht="13.5" customHeight="1" thickBot="1">
      <c r="A12" s="837"/>
      <c r="B12" s="518" t="s">
        <v>725</v>
      </c>
      <c r="C12" s="408">
        <v>0</v>
      </c>
      <c r="D12" s="408">
        <v>0</v>
      </c>
      <c r="E12" s="408">
        <f t="shared" si="0"/>
        <v>0</v>
      </c>
      <c r="F12" s="516">
        <v>1000000</v>
      </c>
      <c r="G12" s="516">
        <f>F12-D12</f>
        <v>1000000</v>
      </c>
      <c r="H12" s="399"/>
      <c r="I12" s="399"/>
    </row>
    <row r="13" spans="1:254" ht="13.5" customHeight="1" thickBot="1">
      <c r="A13" s="838"/>
      <c r="B13" s="515" t="s">
        <v>666</v>
      </c>
      <c r="C13" s="405">
        <f>SUM(C8:C12)</f>
        <v>6264476</v>
      </c>
      <c r="D13" s="405">
        <f>SUM(D8:D12)</f>
        <v>6219476</v>
      </c>
      <c r="E13" s="405">
        <f t="shared" si="0"/>
        <v>-45000</v>
      </c>
      <c r="F13" s="514">
        <f>SUM(F8:F12)</f>
        <v>7321461</v>
      </c>
      <c r="G13" s="514">
        <f>SUM(G8:G12)</f>
        <v>1101985</v>
      </c>
      <c r="H13" s="399"/>
      <c r="I13" s="399"/>
    </row>
    <row r="14" spans="1:254" ht="13.5" customHeight="1">
      <c r="A14" s="836" t="s">
        <v>709</v>
      </c>
      <c r="B14" s="517" t="s">
        <v>724</v>
      </c>
      <c r="C14" s="408">
        <v>0</v>
      </c>
      <c r="D14" s="408">
        <v>0</v>
      </c>
      <c r="E14" s="408">
        <f t="shared" si="0"/>
        <v>0</v>
      </c>
      <c r="F14" s="516">
        <v>0</v>
      </c>
      <c r="G14" s="516">
        <f t="shared" ref="G14:G21" si="1">F14-D14</f>
        <v>0</v>
      </c>
      <c r="H14" s="399"/>
      <c r="I14" s="399"/>
    </row>
    <row r="15" spans="1:254" ht="13.5" customHeight="1">
      <c r="A15" s="837"/>
      <c r="B15" s="517" t="s">
        <v>723</v>
      </c>
      <c r="C15" s="408">
        <v>250000</v>
      </c>
      <c r="D15" s="408">
        <v>189000</v>
      </c>
      <c r="E15" s="408">
        <f t="shared" si="0"/>
        <v>-61000</v>
      </c>
      <c r="F15" s="516">
        <v>200000</v>
      </c>
      <c r="G15" s="516">
        <f t="shared" si="1"/>
        <v>11000</v>
      </c>
      <c r="H15" s="399"/>
      <c r="I15" s="399"/>
    </row>
    <row r="16" spans="1:254" ht="13.5" customHeight="1">
      <c r="A16" s="837"/>
      <c r="B16" s="517" t="s">
        <v>722</v>
      </c>
      <c r="C16" s="408">
        <v>32000</v>
      </c>
      <c r="D16" s="408">
        <v>24800</v>
      </c>
      <c r="E16" s="408">
        <f t="shared" si="0"/>
        <v>-7200</v>
      </c>
      <c r="F16" s="516">
        <v>32000</v>
      </c>
      <c r="G16" s="516">
        <f t="shared" si="1"/>
        <v>7200</v>
      </c>
      <c r="H16" s="399"/>
      <c r="I16" s="399"/>
    </row>
    <row r="17" spans="1:10" ht="13.5" customHeight="1">
      <c r="A17" s="837"/>
      <c r="B17" s="517" t="s">
        <v>721</v>
      </c>
      <c r="C17" s="408">
        <v>240000</v>
      </c>
      <c r="D17" s="408">
        <v>240000</v>
      </c>
      <c r="E17" s="408">
        <f t="shared" si="0"/>
        <v>0</v>
      </c>
      <c r="F17" s="516">
        <v>240000</v>
      </c>
      <c r="G17" s="516">
        <f t="shared" si="1"/>
        <v>0</v>
      </c>
      <c r="H17" s="399"/>
      <c r="I17" s="399"/>
    </row>
    <row r="18" spans="1:10" ht="13.5" customHeight="1">
      <c r="A18" s="837"/>
      <c r="B18" s="517" t="s">
        <v>720</v>
      </c>
      <c r="C18" s="408">
        <v>80000</v>
      </c>
      <c r="D18" s="408">
        <v>3285</v>
      </c>
      <c r="E18" s="408">
        <f t="shared" si="0"/>
        <v>-76715</v>
      </c>
      <c r="F18" s="516">
        <v>10000</v>
      </c>
      <c r="G18" s="516">
        <f t="shared" si="1"/>
        <v>6715</v>
      </c>
      <c r="H18" s="399"/>
      <c r="I18" s="399"/>
    </row>
    <row r="19" spans="1:10" ht="13.5" customHeight="1">
      <c r="A19" s="837"/>
      <c r="B19" s="517" t="s">
        <v>719</v>
      </c>
      <c r="C19" s="408">
        <v>120000</v>
      </c>
      <c r="D19" s="408">
        <v>85930</v>
      </c>
      <c r="E19" s="408">
        <f t="shared" si="0"/>
        <v>-34070</v>
      </c>
      <c r="F19" s="516">
        <v>430000</v>
      </c>
      <c r="G19" s="516">
        <f t="shared" si="1"/>
        <v>344070</v>
      </c>
      <c r="H19" s="399"/>
      <c r="I19" s="399"/>
    </row>
    <row r="20" spans="1:10" ht="13.5" customHeight="1">
      <c r="A20" s="837"/>
      <c r="B20" s="517" t="s">
        <v>718</v>
      </c>
      <c r="C20" s="408">
        <v>0</v>
      </c>
      <c r="D20" s="408">
        <v>0</v>
      </c>
      <c r="E20" s="408">
        <f t="shared" si="0"/>
        <v>0</v>
      </c>
      <c r="F20" s="516">
        <v>0</v>
      </c>
      <c r="G20" s="516">
        <f t="shared" si="1"/>
        <v>0</v>
      </c>
      <c r="H20" s="399"/>
      <c r="I20" s="399"/>
    </row>
    <row r="21" spans="1:10" ht="13.5" customHeight="1" thickBot="1">
      <c r="A21" s="837"/>
      <c r="B21" s="517" t="s">
        <v>717</v>
      </c>
      <c r="C21" s="408">
        <v>0</v>
      </c>
      <c r="D21" s="408">
        <v>0</v>
      </c>
      <c r="E21" s="408">
        <f t="shared" si="0"/>
        <v>0</v>
      </c>
      <c r="F21" s="516">
        <v>0</v>
      </c>
      <c r="G21" s="516">
        <f t="shared" si="1"/>
        <v>0</v>
      </c>
      <c r="H21" s="399"/>
      <c r="I21" s="399"/>
    </row>
    <row r="22" spans="1:10" ht="13.5" customHeight="1" thickBot="1">
      <c r="A22" s="837"/>
      <c r="B22" s="515" t="s">
        <v>666</v>
      </c>
      <c r="C22" s="405">
        <f>SUM(C14:C21)</f>
        <v>722000</v>
      </c>
      <c r="D22" s="405">
        <f>SUM(D14:D21)</f>
        <v>543015</v>
      </c>
      <c r="E22" s="405">
        <f t="shared" si="0"/>
        <v>-178985</v>
      </c>
      <c r="F22" s="514">
        <f>SUM(F14:F21)</f>
        <v>912000</v>
      </c>
      <c r="G22" s="514">
        <f>SUM(G14:G21)</f>
        <v>368985</v>
      </c>
      <c r="H22" s="399"/>
      <c r="I22" s="399"/>
    </row>
    <row r="23" spans="1:10" ht="13.5" customHeight="1" thickBot="1">
      <c r="A23" s="838"/>
      <c r="B23" s="513"/>
      <c r="C23" s="403">
        <f>C13-C22</f>
        <v>5542476</v>
      </c>
      <c r="D23" s="403">
        <f>D13-D22</f>
        <v>5676461</v>
      </c>
      <c r="E23" s="403">
        <f t="shared" si="0"/>
        <v>133985</v>
      </c>
      <c r="F23" s="512">
        <f>F13-F22</f>
        <v>6409461</v>
      </c>
      <c r="G23" s="512">
        <f>F23-D23</f>
        <v>733000</v>
      </c>
      <c r="H23" s="399"/>
      <c r="I23" s="399"/>
    </row>
    <row r="24" spans="1:10" ht="14">
      <c r="A24" s="474"/>
      <c r="B24" s="419"/>
      <c r="C24" s="426"/>
      <c r="D24" s="426"/>
      <c r="E24" s="426"/>
      <c r="F24" s="426" t="s">
        <v>716</v>
      </c>
      <c r="G24" s="426"/>
      <c r="H24" s="506"/>
      <c r="I24" s="506"/>
    </row>
    <row r="25" spans="1:10" ht="14">
      <c r="A25" s="419"/>
      <c r="B25" s="481"/>
      <c r="C25" s="481"/>
      <c r="D25" s="481"/>
      <c r="E25" s="481"/>
      <c r="F25" s="481"/>
      <c r="G25" s="481"/>
      <c r="H25" s="391"/>
      <c r="I25" s="506"/>
    </row>
    <row r="26" spans="1:10" ht="14">
      <c r="A26" s="391"/>
      <c r="B26" s="511"/>
      <c r="C26" s="511"/>
      <c r="D26" s="511"/>
      <c r="E26" s="511"/>
      <c r="F26" s="511"/>
      <c r="G26" s="511"/>
      <c r="H26" s="391"/>
      <c r="I26" s="506"/>
    </row>
    <row r="27" spans="1:10" ht="35.4" customHeight="1">
      <c r="A27" s="833" t="s">
        <v>715</v>
      </c>
      <c r="B27" s="833"/>
      <c r="C27" s="833"/>
      <c r="D27" s="833"/>
      <c r="E27" s="833"/>
      <c r="F27" s="833"/>
      <c r="G27" s="833"/>
      <c r="H27" s="833"/>
      <c r="I27" s="833"/>
      <c r="J27" s="833"/>
    </row>
    <row r="28" spans="1:10" ht="14">
      <c r="A28" s="391"/>
      <c r="B28" s="511"/>
      <c r="C28" s="511"/>
      <c r="D28" s="511"/>
      <c r="E28" s="511"/>
      <c r="F28" s="511"/>
      <c r="G28" s="511"/>
      <c r="H28" s="508"/>
      <c r="I28" s="506"/>
    </row>
    <row r="29" spans="1:10">
      <c r="A29" s="508"/>
      <c r="B29" s="510"/>
      <c r="C29" s="510"/>
      <c r="D29" s="510"/>
      <c r="E29" s="510"/>
      <c r="F29" s="510"/>
      <c r="G29" s="510"/>
      <c r="H29" s="508"/>
      <c r="I29" s="506"/>
    </row>
    <row r="30" spans="1:10">
      <c r="A30" s="508"/>
      <c r="B30" s="508"/>
      <c r="C30" s="509"/>
      <c r="D30" s="508"/>
      <c r="E30" s="508"/>
      <c r="F30" s="508"/>
      <c r="G30" s="508"/>
      <c r="H30" s="508"/>
      <c r="I30" s="506"/>
    </row>
    <row r="31" spans="1:10">
      <c r="A31" s="508"/>
      <c r="B31" s="508"/>
      <c r="C31" s="509"/>
      <c r="D31" s="508"/>
      <c r="E31" s="508"/>
      <c r="F31" s="508"/>
      <c r="G31" s="508"/>
      <c r="H31" s="506"/>
      <c r="I31" s="506"/>
    </row>
    <row r="32" spans="1:10">
      <c r="A32" s="506"/>
      <c r="B32" s="507"/>
      <c r="C32" s="506"/>
      <c r="D32" s="506"/>
      <c r="E32" s="506"/>
      <c r="F32" s="506"/>
      <c r="G32" s="506"/>
      <c r="H32" s="506"/>
      <c r="I32" s="506"/>
    </row>
    <row r="33" spans="1:9">
      <c r="A33" s="506"/>
      <c r="B33" s="506"/>
      <c r="C33" s="506"/>
      <c r="D33" s="506"/>
      <c r="E33" s="506"/>
      <c r="F33" s="506"/>
      <c r="G33" s="506"/>
      <c r="H33" s="506"/>
      <c r="I33" s="506"/>
    </row>
    <row r="34" spans="1:9">
      <c r="A34" s="506"/>
      <c r="B34" s="506"/>
      <c r="C34" s="506"/>
      <c r="D34" s="506"/>
      <c r="E34" s="506"/>
      <c r="F34" s="506"/>
      <c r="G34" s="506"/>
    </row>
  </sheetData>
  <sheetProtection selectLockedCells="1" selectUnlockedCells="1"/>
  <mergeCells count="12">
    <mergeCell ref="A2:G2"/>
    <mergeCell ref="A3:G3"/>
    <mergeCell ref="A27:J27"/>
    <mergeCell ref="F6:F7"/>
    <mergeCell ref="G6:G7"/>
    <mergeCell ref="A8:A13"/>
    <mergeCell ref="A14:A23"/>
    <mergeCell ref="A5:B7"/>
    <mergeCell ref="C5:G5"/>
    <mergeCell ref="C6:C7"/>
    <mergeCell ref="D6:D7"/>
    <mergeCell ref="E6:E7"/>
  </mergeCells>
  <phoneticPr fontId="3"/>
  <printOptions horizontalCentered="1"/>
  <pageMargins left="0.2361111111111111" right="0.2361111111111111" top="0.74791666666666667" bottom="0.74861111111111112" header="0.51180555555555551" footer="0.31527777777777777"/>
  <pageSetup paperSize="9" firstPageNumber="0" orientation="landscape" horizontalDpi="300" verticalDpi="300" r:id="rId1"/>
  <headerFooter alignWithMargins="0">
    <oddFooter>&amp;C&amp;"ＭＳ Ｐ明朝,標準"&amp;14&amp;P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3"/>
  <sheetViews>
    <sheetView topLeftCell="A28" workbookViewId="0">
      <selection activeCell="G49" sqref="G49"/>
    </sheetView>
  </sheetViews>
  <sheetFormatPr defaultColWidth="11.1796875" defaultRowHeight="13"/>
  <cols>
    <col min="1" max="1" width="4.453125" style="505" customWidth="1"/>
    <col min="2" max="2" width="29.08984375" style="505" customWidth="1"/>
    <col min="3" max="4" width="12.08984375" style="505" customWidth="1"/>
    <col min="5" max="5" width="14.08984375" style="505" customWidth="1"/>
    <col min="6" max="6" width="12.08984375" style="505" customWidth="1"/>
    <col min="7" max="7" width="17.1796875" style="505" customWidth="1"/>
    <col min="8" max="8" width="5.6328125" style="505" customWidth="1"/>
    <col min="9" max="252" width="8.6328125" style="505" customWidth="1"/>
    <col min="253" max="16384" width="11.1796875" style="388"/>
  </cols>
  <sheetData>
    <row r="1" spans="1:254" s="418" customFormat="1" ht="15" customHeight="1">
      <c r="A1" s="417" t="s">
        <v>702</v>
      </c>
      <c r="B1" s="417"/>
      <c r="C1" s="417"/>
      <c r="D1" s="417"/>
      <c r="E1" s="417"/>
      <c r="F1" s="417"/>
      <c r="G1" s="417"/>
      <c r="H1" s="417"/>
      <c r="I1" s="417"/>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c r="BJ1" s="399"/>
      <c r="BK1" s="399"/>
      <c r="BL1" s="399"/>
      <c r="BM1" s="399"/>
      <c r="BN1" s="399"/>
      <c r="BO1" s="399"/>
      <c r="BP1" s="399"/>
      <c r="BQ1" s="399"/>
      <c r="BR1" s="399"/>
      <c r="BS1" s="399"/>
      <c r="BT1" s="399"/>
      <c r="BU1" s="399"/>
      <c r="BV1" s="399"/>
      <c r="BW1" s="399"/>
      <c r="BX1" s="399"/>
      <c r="BY1" s="399"/>
      <c r="BZ1" s="399"/>
      <c r="CA1" s="399"/>
      <c r="CB1" s="399"/>
      <c r="CC1" s="399"/>
      <c r="CD1" s="399"/>
      <c r="CE1" s="399"/>
      <c r="CF1" s="399"/>
      <c r="CG1" s="399"/>
      <c r="CH1" s="399"/>
      <c r="CI1" s="399"/>
      <c r="CJ1" s="399"/>
      <c r="CK1" s="399"/>
      <c r="CL1" s="399"/>
      <c r="CM1" s="399"/>
      <c r="CN1" s="399"/>
      <c r="CO1" s="399"/>
      <c r="CP1" s="399"/>
      <c r="CQ1" s="399"/>
      <c r="CR1" s="399"/>
      <c r="CS1" s="399"/>
      <c r="CT1" s="399"/>
      <c r="CU1" s="399"/>
      <c r="CV1" s="399"/>
      <c r="CW1" s="399"/>
      <c r="CX1" s="399"/>
      <c r="CY1" s="399"/>
      <c r="CZ1" s="399"/>
      <c r="DA1" s="399"/>
      <c r="DB1" s="399"/>
      <c r="DC1" s="399"/>
      <c r="DD1" s="399"/>
      <c r="DE1" s="399"/>
      <c r="DF1" s="399"/>
      <c r="DG1" s="399"/>
      <c r="DH1" s="399"/>
      <c r="DI1" s="399"/>
      <c r="DJ1" s="399"/>
      <c r="DK1" s="399"/>
      <c r="DL1" s="399"/>
      <c r="DM1" s="399"/>
      <c r="DN1" s="399"/>
      <c r="DO1" s="399"/>
      <c r="DP1" s="399"/>
      <c r="DQ1" s="399"/>
      <c r="DR1" s="399"/>
      <c r="DS1" s="399"/>
      <c r="DT1" s="399"/>
      <c r="DU1" s="399"/>
      <c r="DV1" s="399"/>
      <c r="DW1" s="399"/>
      <c r="DX1" s="399"/>
      <c r="DY1" s="399"/>
      <c r="DZ1" s="399"/>
      <c r="EA1" s="399"/>
      <c r="EB1" s="399"/>
      <c r="EC1" s="399"/>
      <c r="ED1" s="399"/>
      <c r="EE1" s="399"/>
      <c r="EF1" s="399"/>
      <c r="EG1" s="399"/>
      <c r="EH1" s="399"/>
      <c r="EI1" s="399"/>
      <c r="EJ1" s="399"/>
      <c r="EK1" s="399"/>
      <c r="EL1" s="399"/>
      <c r="EM1" s="399"/>
      <c r="EN1" s="399"/>
      <c r="EO1" s="399"/>
      <c r="EP1" s="399"/>
      <c r="EQ1" s="399"/>
      <c r="ER1" s="399"/>
      <c r="ES1" s="399"/>
      <c r="ET1" s="399"/>
      <c r="EU1" s="399"/>
      <c r="EV1" s="399"/>
      <c r="EW1" s="399"/>
      <c r="EX1" s="399"/>
      <c r="EY1" s="399"/>
      <c r="EZ1" s="399"/>
      <c r="FA1" s="399"/>
      <c r="FB1" s="399"/>
      <c r="FC1" s="399"/>
      <c r="FD1" s="399"/>
      <c r="FE1" s="399"/>
      <c r="FF1" s="399"/>
      <c r="FG1" s="399"/>
      <c r="FH1" s="399"/>
      <c r="FI1" s="399"/>
      <c r="FJ1" s="399"/>
      <c r="FK1" s="399"/>
      <c r="FL1" s="399"/>
      <c r="FM1" s="399"/>
      <c r="FN1" s="399"/>
      <c r="FO1" s="399"/>
      <c r="FP1" s="399"/>
      <c r="FQ1" s="399"/>
      <c r="FR1" s="399"/>
      <c r="FS1" s="399"/>
      <c r="FT1" s="399"/>
      <c r="FU1" s="399"/>
      <c r="FV1" s="399"/>
      <c r="FW1" s="399"/>
      <c r="FX1" s="399"/>
      <c r="FY1" s="399"/>
      <c r="FZ1" s="399"/>
      <c r="GA1" s="399"/>
      <c r="GB1" s="399"/>
      <c r="GC1" s="399"/>
      <c r="GD1" s="399"/>
      <c r="GE1" s="399"/>
      <c r="GF1" s="399"/>
      <c r="GG1" s="399"/>
      <c r="GH1" s="399"/>
      <c r="GI1" s="399"/>
      <c r="GJ1" s="399"/>
      <c r="GK1" s="399"/>
      <c r="GL1" s="399"/>
      <c r="GM1" s="399"/>
      <c r="GN1" s="399"/>
      <c r="GO1" s="399"/>
      <c r="GP1" s="399"/>
      <c r="GQ1" s="399"/>
      <c r="GR1" s="399"/>
      <c r="GS1" s="399"/>
      <c r="GT1" s="399"/>
      <c r="GU1" s="399"/>
      <c r="GV1" s="399"/>
      <c r="GW1" s="399"/>
      <c r="GX1" s="399"/>
      <c r="GY1" s="399"/>
      <c r="GZ1" s="399"/>
      <c r="HA1" s="399"/>
      <c r="HB1" s="399"/>
      <c r="HC1" s="399"/>
      <c r="HD1" s="399"/>
      <c r="HE1" s="399"/>
      <c r="HF1" s="399"/>
      <c r="HG1" s="399"/>
      <c r="HH1" s="399"/>
      <c r="HI1" s="399"/>
      <c r="HJ1" s="399"/>
      <c r="HK1" s="399"/>
      <c r="HL1" s="399"/>
      <c r="HM1" s="399"/>
      <c r="HN1" s="399"/>
      <c r="HO1" s="399"/>
      <c r="HP1" s="399"/>
      <c r="HQ1" s="399"/>
      <c r="HR1" s="399"/>
      <c r="HS1" s="399"/>
      <c r="HT1" s="399"/>
      <c r="HU1" s="399"/>
      <c r="HV1" s="399"/>
      <c r="HW1" s="399"/>
      <c r="HX1" s="399"/>
      <c r="HY1" s="399"/>
      <c r="HZ1" s="399"/>
      <c r="IA1" s="399"/>
      <c r="IB1" s="399"/>
      <c r="IC1" s="399"/>
      <c r="ID1" s="399"/>
      <c r="IE1" s="399"/>
      <c r="IF1" s="399"/>
      <c r="IG1" s="399"/>
      <c r="IH1" s="399"/>
      <c r="II1" s="399"/>
      <c r="IJ1" s="399"/>
      <c r="IK1" s="399"/>
      <c r="IL1" s="399"/>
      <c r="IM1" s="399"/>
      <c r="IN1" s="399"/>
      <c r="IO1" s="399"/>
      <c r="IP1" s="399"/>
      <c r="IQ1" s="399"/>
      <c r="IR1" s="399"/>
      <c r="IS1" s="399"/>
      <c r="IT1" s="399"/>
    </row>
    <row r="2" spans="1:254" s="399" customFormat="1" ht="15" customHeight="1">
      <c r="A2" s="522" t="s">
        <v>743</v>
      </c>
      <c r="B2" s="522"/>
      <c r="C2" s="522"/>
      <c r="D2" s="522"/>
      <c r="E2" s="522"/>
      <c r="F2" s="522"/>
      <c r="G2" s="522"/>
      <c r="H2" s="522"/>
      <c r="I2" s="522"/>
      <c r="J2" s="479"/>
    </row>
    <row r="3" spans="1:254" s="521" customFormat="1" ht="15" customHeight="1">
      <c r="A3" s="831" t="s">
        <v>742</v>
      </c>
      <c r="B3" s="831"/>
      <c r="C3" s="831"/>
      <c r="D3" s="831"/>
      <c r="E3" s="831"/>
      <c r="F3" s="831"/>
      <c r="G3" s="831"/>
      <c r="H3" s="522"/>
      <c r="I3" s="417"/>
    </row>
    <row r="4" spans="1:254" ht="14.5" thickBot="1">
      <c r="A4" s="399"/>
      <c r="B4" s="399"/>
      <c r="C4" s="399"/>
      <c r="D4" s="399"/>
      <c r="E4" s="399"/>
      <c r="F4" s="399" t="s">
        <v>735</v>
      </c>
      <c r="G4" s="399"/>
      <c r="H4" s="399"/>
      <c r="I4" s="399"/>
    </row>
    <row r="5" spans="1:254" ht="13.5" customHeight="1" thickBot="1">
      <c r="A5" s="839" t="s">
        <v>688</v>
      </c>
      <c r="B5" s="840"/>
      <c r="C5" s="845" t="s">
        <v>734</v>
      </c>
      <c r="D5" s="845"/>
      <c r="E5" s="845"/>
      <c r="F5" s="845"/>
      <c r="G5" s="840"/>
      <c r="H5" s="399"/>
      <c r="I5" s="399"/>
    </row>
    <row r="6" spans="1:254" ht="13.5" customHeight="1">
      <c r="A6" s="841"/>
      <c r="B6" s="854"/>
      <c r="C6" s="834" t="s">
        <v>741</v>
      </c>
      <c r="D6" s="834" t="s">
        <v>732</v>
      </c>
      <c r="E6" s="834" t="s">
        <v>731</v>
      </c>
      <c r="F6" s="848" t="s">
        <v>740</v>
      </c>
      <c r="G6" s="850" t="s">
        <v>729</v>
      </c>
      <c r="H6" s="399"/>
      <c r="I6" s="399"/>
    </row>
    <row r="7" spans="1:254" ht="13.5" customHeight="1" thickBot="1">
      <c r="A7" s="843"/>
      <c r="B7" s="855"/>
      <c r="C7" s="835"/>
      <c r="D7" s="835"/>
      <c r="E7" s="835"/>
      <c r="F7" s="849"/>
      <c r="G7" s="851"/>
      <c r="H7" s="399"/>
      <c r="I7" s="399"/>
    </row>
    <row r="8" spans="1:254" ht="13.5" customHeight="1">
      <c r="A8" s="836" t="s">
        <v>710</v>
      </c>
      <c r="B8" s="538" t="s">
        <v>678</v>
      </c>
      <c r="C8" s="519">
        <v>5619476</v>
      </c>
      <c r="D8" s="519">
        <v>5619476</v>
      </c>
      <c r="E8" s="519">
        <f t="shared" ref="E8:E21" si="0">D8-C8</f>
        <v>0</v>
      </c>
      <c r="F8" s="537">
        <v>5676461</v>
      </c>
      <c r="G8" s="536">
        <f>F8-D8</f>
        <v>56985</v>
      </c>
      <c r="H8" s="399"/>
      <c r="I8" s="399"/>
    </row>
    <row r="9" spans="1:254" ht="13.5" customHeight="1">
      <c r="A9" s="837"/>
      <c r="B9" s="535" t="s">
        <v>728</v>
      </c>
      <c r="C9" s="516">
        <v>480000</v>
      </c>
      <c r="D9" s="516">
        <v>480000</v>
      </c>
      <c r="E9" s="516">
        <f t="shared" si="0"/>
        <v>0</v>
      </c>
      <c r="F9" s="532">
        <v>480000</v>
      </c>
      <c r="G9" s="531">
        <f>F9-D9</f>
        <v>0</v>
      </c>
      <c r="H9" s="399"/>
      <c r="I9" s="399"/>
    </row>
    <row r="10" spans="1:254" ht="13.5" customHeight="1">
      <c r="A10" s="837"/>
      <c r="B10" s="535" t="s">
        <v>727</v>
      </c>
      <c r="C10" s="516">
        <v>45000</v>
      </c>
      <c r="D10" s="516">
        <v>27000</v>
      </c>
      <c r="E10" s="516">
        <f t="shared" si="0"/>
        <v>-18000</v>
      </c>
      <c r="F10" s="532">
        <v>45000</v>
      </c>
      <c r="G10" s="531">
        <f>F10-D10</f>
        <v>18000</v>
      </c>
      <c r="H10" s="399"/>
      <c r="I10" s="399"/>
    </row>
    <row r="11" spans="1:254" ht="13.5" customHeight="1">
      <c r="A11" s="837"/>
      <c r="B11" s="535" t="s">
        <v>726</v>
      </c>
      <c r="C11" s="516">
        <v>120000</v>
      </c>
      <c r="D11" s="516">
        <v>93000</v>
      </c>
      <c r="E11" s="516">
        <f t="shared" si="0"/>
        <v>-27000</v>
      </c>
      <c r="F11" s="532">
        <v>120000</v>
      </c>
      <c r="G11" s="531">
        <f>F11-D11</f>
        <v>27000</v>
      </c>
      <c r="H11" s="399"/>
      <c r="I11" s="399"/>
    </row>
    <row r="12" spans="1:254" ht="13.5" customHeight="1" thickBot="1">
      <c r="A12" s="837"/>
      <c r="B12" s="535" t="s">
        <v>725</v>
      </c>
      <c r="C12" s="516">
        <v>0</v>
      </c>
      <c r="D12" s="516">
        <v>0</v>
      </c>
      <c r="E12" s="516">
        <f t="shared" si="0"/>
        <v>0</v>
      </c>
      <c r="F12" s="532">
        <v>1000000</v>
      </c>
      <c r="G12" s="531">
        <f>F12-D12</f>
        <v>1000000</v>
      </c>
      <c r="H12" s="399"/>
      <c r="I12" s="399"/>
    </row>
    <row r="13" spans="1:254" ht="13.5" customHeight="1" thickBot="1">
      <c r="A13" s="838"/>
      <c r="B13" s="534" t="s">
        <v>666</v>
      </c>
      <c r="C13" s="514">
        <f>SUM(C8:C12)</f>
        <v>6264476</v>
      </c>
      <c r="D13" s="514">
        <f>SUM(D8:D12)</f>
        <v>6219476</v>
      </c>
      <c r="E13" s="514">
        <f t="shared" si="0"/>
        <v>-45000</v>
      </c>
      <c r="F13" s="530">
        <f>SUM(F8:F12)</f>
        <v>7321461</v>
      </c>
      <c r="G13" s="529">
        <f>SUM(G8:G12)</f>
        <v>1101985</v>
      </c>
      <c r="H13" s="399"/>
      <c r="I13" s="399"/>
    </row>
    <row r="14" spans="1:254" ht="13.5" customHeight="1">
      <c r="A14" s="852" t="s">
        <v>709</v>
      </c>
      <c r="B14" s="520" t="s">
        <v>724</v>
      </c>
      <c r="C14" s="516">
        <v>0</v>
      </c>
      <c r="D14" s="516">
        <v>0</v>
      </c>
      <c r="E14" s="516">
        <f t="shared" si="0"/>
        <v>0</v>
      </c>
      <c r="F14" s="532">
        <v>0</v>
      </c>
      <c r="G14" s="531">
        <f t="shared" ref="G14:G22" si="1">F14-D14</f>
        <v>0</v>
      </c>
      <c r="H14" s="399"/>
      <c r="I14" s="399"/>
    </row>
    <row r="15" spans="1:254" ht="13.5" customHeight="1">
      <c r="A15" s="853"/>
      <c r="B15" s="518" t="s">
        <v>723</v>
      </c>
      <c r="C15" s="516">
        <v>250000</v>
      </c>
      <c r="D15" s="516">
        <v>189000</v>
      </c>
      <c r="E15" s="516">
        <f t="shared" si="0"/>
        <v>-61000</v>
      </c>
      <c r="F15" s="532">
        <v>200000</v>
      </c>
      <c r="G15" s="531">
        <f t="shared" si="1"/>
        <v>11000</v>
      </c>
      <c r="H15" s="399"/>
      <c r="I15" s="399"/>
    </row>
    <row r="16" spans="1:254" ht="13.5" customHeight="1">
      <c r="A16" s="853"/>
      <c r="B16" s="518" t="s">
        <v>722</v>
      </c>
      <c r="C16" s="516">
        <v>32000</v>
      </c>
      <c r="D16" s="516">
        <v>24800</v>
      </c>
      <c r="E16" s="516">
        <f t="shared" si="0"/>
        <v>-7200</v>
      </c>
      <c r="F16" s="532">
        <v>32000</v>
      </c>
      <c r="G16" s="531">
        <f t="shared" si="1"/>
        <v>7200</v>
      </c>
      <c r="H16" s="399"/>
      <c r="I16" s="399"/>
    </row>
    <row r="17" spans="1:252" ht="13.5" customHeight="1">
      <c r="A17" s="853"/>
      <c r="B17" s="518" t="s">
        <v>721</v>
      </c>
      <c r="C17" s="516">
        <v>240000</v>
      </c>
      <c r="D17" s="516">
        <v>240000</v>
      </c>
      <c r="E17" s="516">
        <f t="shared" si="0"/>
        <v>0</v>
      </c>
      <c r="F17" s="532">
        <v>240000</v>
      </c>
      <c r="G17" s="531">
        <f t="shared" si="1"/>
        <v>0</v>
      </c>
      <c r="H17" s="399"/>
      <c r="I17" s="399"/>
    </row>
    <row r="18" spans="1:252" ht="13.5" customHeight="1">
      <c r="A18" s="853"/>
      <c r="B18" s="518" t="s">
        <v>720</v>
      </c>
      <c r="C18" s="516">
        <v>80000</v>
      </c>
      <c r="D18" s="516">
        <v>3285</v>
      </c>
      <c r="E18" s="516">
        <f t="shared" si="0"/>
        <v>-76715</v>
      </c>
      <c r="F18" s="532">
        <v>10000</v>
      </c>
      <c r="G18" s="531">
        <f t="shared" si="1"/>
        <v>6715</v>
      </c>
      <c r="H18" s="399"/>
      <c r="I18" s="399"/>
    </row>
    <row r="19" spans="1:252" ht="13.5" customHeight="1">
      <c r="A19" s="853"/>
      <c r="B19" s="518" t="s">
        <v>719</v>
      </c>
      <c r="C19" s="516">
        <v>120000</v>
      </c>
      <c r="D19" s="516">
        <v>85930</v>
      </c>
      <c r="E19" s="516">
        <f t="shared" si="0"/>
        <v>-34070</v>
      </c>
      <c r="F19" s="532">
        <v>30000</v>
      </c>
      <c r="G19" s="531">
        <f t="shared" si="1"/>
        <v>-55930</v>
      </c>
      <c r="H19" s="399"/>
      <c r="I19" s="399"/>
    </row>
    <row r="20" spans="1:252" ht="13.5" customHeight="1">
      <c r="A20" s="853"/>
      <c r="B20" s="518" t="s">
        <v>718</v>
      </c>
      <c r="C20" s="516">
        <v>0</v>
      </c>
      <c r="D20" s="516">
        <v>0</v>
      </c>
      <c r="E20" s="516">
        <f t="shared" si="0"/>
        <v>0</v>
      </c>
      <c r="F20" s="532">
        <v>0</v>
      </c>
      <c r="G20" s="531">
        <f t="shared" si="1"/>
        <v>0</v>
      </c>
      <c r="H20" s="399"/>
      <c r="I20" s="399"/>
    </row>
    <row r="21" spans="1:252" ht="13.5" customHeight="1">
      <c r="A21" s="853"/>
      <c r="B21" s="518" t="s">
        <v>717</v>
      </c>
      <c r="C21" s="516">
        <v>0</v>
      </c>
      <c r="D21" s="516">
        <v>0</v>
      </c>
      <c r="E21" s="516">
        <f t="shared" si="0"/>
        <v>0</v>
      </c>
      <c r="F21" s="533">
        <v>0</v>
      </c>
      <c r="G21" s="531">
        <f t="shared" si="1"/>
        <v>0</v>
      </c>
      <c r="H21" s="399"/>
      <c r="I21" s="399"/>
    </row>
    <row r="22" spans="1:252" ht="13.5" customHeight="1" thickBot="1">
      <c r="A22" s="853"/>
      <c r="B22" s="518" t="s">
        <v>739</v>
      </c>
      <c r="C22" s="516"/>
      <c r="D22" s="516"/>
      <c r="E22" s="516"/>
      <c r="F22" s="532">
        <v>400000</v>
      </c>
      <c r="G22" s="531">
        <f t="shared" si="1"/>
        <v>400000</v>
      </c>
      <c r="H22" s="399"/>
      <c r="I22" s="399"/>
    </row>
    <row r="23" spans="1:252" ht="13.5" customHeight="1" thickBot="1">
      <c r="A23" s="853"/>
      <c r="B23" s="515" t="s">
        <v>666</v>
      </c>
      <c r="C23" s="514">
        <f>SUM(C14:C21)</f>
        <v>722000</v>
      </c>
      <c r="D23" s="514">
        <f>SUM(D14:D21)</f>
        <v>543015</v>
      </c>
      <c r="E23" s="514">
        <f>D23-C23</f>
        <v>-178985</v>
      </c>
      <c r="F23" s="530">
        <f>SUM(F14:F22)</f>
        <v>912000</v>
      </c>
      <c r="G23" s="529">
        <f>SUM(G14:G21)</f>
        <v>-31015</v>
      </c>
      <c r="H23" s="399"/>
      <c r="I23" s="399"/>
    </row>
    <row r="24" spans="1:252" ht="13.5" customHeight="1" thickBot="1">
      <c r="A24" s="838"/>
      <c r="B24" s="528"/>
      <c r="C24" s="512">
        <f>C13-C23</f>
        <v>5542476</v>
      </c>
      <c r="D24" s="512">
        <f>D13-D23</f>
        <v>5676461</v>
      </c>
      <c r="E24" s="512">
        <f>D24-C24</f>
        <v>133985</v>
      </c>
      <c r="F24" s="527">
        <f>F13-F23</f>
        <v>6409461</v>
      </c>
      <c r="G24" s="526">
        <f>F24-D24</f>
        <v>733000</v>
      </c>
      <c r="H24" s="399"/>
      <c r="I24" s="399"/>
    </row>
    <row r="25" spans="1:252" ht="14">
      <c r="A25" s="474"/>
      <c r="B25" s="419"/>
      <c r="C25" s="426" t="s">
        <v>738</v>
      </c>
      <c r="D25" s="426"/>
      <c r="E25" s="426"/>
      <c r="F25" s="426"/>
      <c r="G25" s="426"/>
      <c r="H25" s="506"/>
      <c r="I25" s="506"/>
    </row>
    <row r="26" spans="1:252" ht="14">
      <c r="A26" s="419"/>
      <c r="B26" s="481"/>
      <c r="C26" s="481"/>
      <c r="D26" s="481"/>
      <c r="E26" s="481"/>
      <c r="F26" s="481"/>
      <c r="G26" s="481"/>
      <c r="H26" s="391"/>
      <c r="I26" s="506"/>
    </row>
    <row r="27" spans="1:252" ht="14">
      <c r="A27" s="396"/>
      <c r="B27" s="396"/>
      <c r="C27" s="396"/>
      <c r="D27" s="396"/>
      <c r="E27" s="388"/>
      <c r="F27" s="388"/>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8"/>
      <c r="BN27" s="388"/>
      <c r="BO27" s="388"/>
      <c r="BP27" s="388"/>
      <c r="BQ27" s="388"/>
      <c r="BR27" s="388"/>
      <c r="BS27" s="388"/>
      <c r="BT27" s="388"/>
      <c r="BU27" s="388"/>
      <c r="BV27" s="388"/>
      <c r="BW27" s="388"/>
      <c r="BX27" s="388"/>
      <c r="BY27" s="388"/>
      <c r="BZ27" s="388"/>
      <c r="CA27" s="388"/>
      <c r="CB27" s="388"/>
      <c r="CC27" s="388"/>
      <c r="CD27" s="388"/>
      <c r="CE27" s="388"/>
      <c r="CF27" s="388"/>
      <c r="CG27" s="388"/>
      <c r="CH27" s="388"/>
      <c r="CI27" s="388"/>
      <c r="CJ27" s="388"/>
      <c r="CK27" s="388"/>
      <c r="CL27" s="388"/>
      <c r="CM27" s="388"/>
      <c r="CN27" s="388"/>
      <c r="CO27" s="388"/>
      <c r="CP27" s="388"/>
      <c r="CQ27" s="388"/>
      <c r="CR27" s="388"/>
      <c r="CS27" s="388"/>
      <c r="CT27" s="388"/>
      <c r="CU27" s="388"/>
      <c r="CV27" s="388"/>
      <c r="CW27" s="388"/>
      <c r="CX27" s="388"/>
      <c r="CY27" s="388"/>
      <c r="CZ27" s="388"/>
      <c r="DA27" s="388"/>
      <c r="DB27" s="388"/>
      <c r="DC27" s="388"/>
      <c r="DD27" s="388"/>
      <c r="DE27" s="388"/>
      <c r="DF27" s="388"/>
      <c r="DG27" s="388"/>
      <c r="DH27" s="388"/>
      <c r="DI27" s="388"/>
      <c r="DJ27" s="388"/>
      <c r="DK27" s="388"/>
      <c r="DL27" s="388"/>
      <c r="DM27" s="388"/>
      <c r="DN27" s="388"/>
      <c r="DO27" s="388"/>
      <c r="DP27" s="388"/>
      <c r="DQ27" s="388"/>
      <c r="DR27" s="388"/>
      <c r="DS27" s="388"/>
      <c r="DT27" s="388"/>
      <c r="DU27" s="388"/>
      <c r="DV27" s="388"/>
      <c r="DW27" s="388"/>
      <c r="DX27" s="388"/>
      <c r="DY27" s="388"/>
      <c r="DZ27" s="388"/>
      <c r="EA27" s="388"/>
      <c r="EB27" s="388"/>
      <c r="EC27" s="388"/>
      <c r="ED27" s="388"/>
      <c r="EE27" s="388"/>
      <c r="EF27" s="388"/>
      <c r="EG27" s="388"/>
      <c r="EH27" s="388"/>
      <c r="EI27" s="388"/>
      <c r="EJ27" s="388"/>
      <c r="EK27" s="388"/>
      <c r="EL27" s="388"/>
      <c r="EM27" s="388"/>
      <c r="EN27" s="388"/>
      <c r="EO27" s="388"/>
      <c r="EP27" s="388"/>
      <c r="EQ27" s="388"/>
      <c r="ER27" s="388"/>
      <c r="ES27" s="388"/>
      <c r="ET27" s="388"/>
      <c r="EU27" s="388"/>
      <c r="EV27" s="388"/>
      <c r="EW27" s="388"/>
      <c r="EX27" s="388"/>
      <c r="EY27" s="388"/>
      <c r="EZ27" s="388"/>
      <c r="FA27" s="388"/>
      <c r="FB27" s="388"/>
      <c r="FC27" s="388"/>
      <c r="FD27" s="388"/>
      <c r="FE27" s="388"/>
      <c r="FF27" s="388"/>
      <c r="FG27" s="388"/>
      <c r="FH27" s="388"/>
      <c r="FI27" s="388"/>
      <c r="FJ27" s="388"/>
      <c r="FK27" s="388"/>
      <c r="FL27" s="388"/>
      <c r="FM27" s="388"/>
      <c r="FN27" s="388"/>
      <c r="FO27" s="388"/>
      <c r="FP27" s="388"/>
      <c r="FQ27" s="388"/>
      <c r="FR27" s="388"/>
      <c r="FS27" s="388"/>
      <c r="FT27" s="388"/>
      <c r="FU27" s="388"/>
      <c r="FV27" s="388"/>
      <c r="FW27" s="388"/>
      <c r="FX27" s="388"/>
      <c r="FY27" s="388"/>
      <c r="FZ27" s="388"/>
      <c r="GA27" s="388"/>
      <c r="GB27" s="388"/>
      <c r="GC27" s="388"/>
      <c r="GD27" s="388"/>
      <c r="GE27" s="388"/>
      <c r="GF27" s="388"/>
      <c r="GG27" s="388"/>
      <c r="GH27" s="388"/>
      <c r="GI27" s="388"/>
      <c r="GJ27" s="388"/>
      <c r="GK27" s="388"/>
      <c r="GL27" s="388"/>
      <c r="GM27" s="388"/>
      <c r="GN27" s="388"/>
      <c r="GO27" s="388"/>
      <c r="GP27" s="388"/>
      <c r="GQ27" s="388"/>
      <c r="GR27" s="388"/>
      <c r="GS27" s="388"/>
      <c r="GT27" s="388"/>
      <c r="GU27" s="388"/>
      <c r="GV27" s="388"/>
      <c r="GW27" s="388"/>
      <c r="GX27" s="388"/>
      <c r="GY27" s="388"/>
      <c r="GZ27" s="388"/>
      <c r="HA27" s="388"/>
      <c r="HB27" s="388"/>
      <c r="HC27" s="388"/>
      <c r="HD27" s="388"/>
      <c r="HE27" s="388"/>
      <c r="HF27" s="388"/>
      <c r="HG27" s="388"/>
      <c r="HH27" s="388"/>
      <c r="HI27" s="388"/>
      <c r="HJ27" s="388"/>
      <c r="HK27" s="388"/>
      <c r="HL27" s="388"/>
      <c r="HM27" s="388"/>
      <c r="HN27" s="388"/>
      <c r="HO27" s="388"/>
      <c r="HP27" s="388"/>
      <c r="HQ27" s="388"/>
      <c r="HR27" s="388"/>
      <c r="HS27" s="388"/>
      <c r="HT27" s="388"/>
      <c r="HU27" s="388"/>
      <c r="HV27" s="388"/>
      <c r="HW27" s="388"/>
      <c r="HX27" s="388"/>
      <c r="HY27" s="388"/>
      <c r="HZ27" s="388"/>
      <c r="IA27" s="388"/>
      <c r="IB27" s="388"/>
      <c r="IC27" s="388"/>
      <c r="ID27" s="388"/>
      <c r="IE27" s="388"/>
      <c r="IF27" s="388"/>
      <c r="IG27" s="388"/>
      <c r="IH27" s="388"/>
      <c r="II27" s="388"/>
      <c r="IJ27" s="388"/>
      <c r="IK27" s="388"/>
      <c r="IL27" s="388"/>
      <c r="IM27" s="388"/>
      <c r="IN27" s="388"/>
      <c r="IO27" s="388"/>
      <c r="IP27" s="388"/>
      <c r="IQ27" s="388"/>
      <c r="IR27" s="388"/>
    </row>
    <row r="28" spans="1:252" ht="28.25" customHeight="1">
      <c r="A28" s="525"/>
      <c r="B28" s="525"/>
      <c r="C28" s="525"/>
      <c r="D28" s="525"/>
      <c r="E28" s="388"/>
      <c r="F28" s="388"/>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8"/>
      <c r="BN28" s="388"/>
      <c r="BO28" s="388"/>
      <c r="BP28" s="388"/>
      <c r="BQ28" s="388"/>
      <c r="BR28" s="388"/>
      <c r="BS28" s="388"/>
      <c r="BT28" s="388"/>
      <c r="BU28" s="388"/>
      <c r="BV28" s="388"/>
      <c r="BW28" s="388"/>
      <c r="BX28" s="388"/>
      <c r="BY28" s="388"/>
      <c r="BZ28" s="388"/>
      <c r="CA28" s="388"/>
      <c r="CB28" s="388"/>
      <c r="CC28" s="388"/>
      <c r="CD28" s="388"/>
      <c r="CE28" s="388"/>
      <c r="CF28" s="388"/>
      <c r="CG28" s="388"/>
      <c r="CH28" s="388"/>
      <c r="CI28" s="388"/>
      <c r="CJ28" s="388"/>
      <c r="CK28" s="388"/>
      <c r="CL28" s="388"/>
      <c r="CM28" s="388"/>
      <c r="CN28" s="388"/>
      <c r="CO28" s="388"/>
      <c r="CP28" s="388"/>
      <c r="CQ28" s="388"/>
      <c r="CR28" s="388"/>
      <c r="CS28" s="388"/>
      <c r="CT28" s="388"/>
      <c r="CU28" s="388"/>
      <c r="CV28" s="388"/>
      <c r="CW28" s="388"/>
      <c r="CX28" s="388"/>
      <c r="CY28" s="388"/>
      <c r="CZ28" s="388"/>
      <c r="DA28" s="388"/>
      <c r="DB28" s="388"/>
      <c r="DC28" s="388"/>
      <c r="DD28" s="388"/>
      <c r="DE28" s="388"/>
      <c r="DF28" s="388"/>
      <c r="DG28" s="388"/>
      <c r="DH28" s="388"/>
      <c r="DI28" s="388"/>
      <c r="DJ28" s="388"/>
      <c r="DK28" s="388"/>
      <c r="DL28" s="388"/>
      <c r="DM28" s="388"/>
      <c r="DN28" s="388"/>
      <c r="DO28" s="388"/>
      <c r="DP28" s="388"/>
      <c r="DQ28" s="388"/>
      <c r="DR28" s="388"/>
      <c r="DS28" s="388"/>
      <c r="DT28" s="388"/>
      <c r="DU28" s="388"/>
      <c r="DV28" s="388"/>
      <c r="DW28" s="388"/>
      <c r="DX28" s="388"/>
      <c r="DY28" s="388"/>
      <c r="DZ28" s="388"/>
      <c r="EA28" s="388"/>
      <c r="EB28" s="388"/>
      <c r="EC28" s="388"/>
      <c r="ED28" s="388"/>
      <c r="EE28" s="388"/>
      <c r="EF28" s="388"/>
      <c r="EG28" s="388"/>
      <c r="EH28" s="388"/>
      <c r="EI28" s="388"/>
      <c r="EJ28" s="388"/>
      <c r="EK28" s="388"/>
      <c r="EL28" s="388"/>
      <c r="EM28" s="388"/>
      <c r="EN28" s="388"/>
      <c r="EO28" s="388"/>
      <c r="EP28" s="388"/>
      <c r="EQ28" s="388"/>
      <c r="ER28" s="388"/>
      <c r="ES28" s="388"/>
      <c r="ET28" s="388"/>
      <c r="EU28" s="388"/>
      <c r="EV28" s="388"/>
      <c r="EW28" s="388"/>
      <c r="EX28" s="388"/>
      <c r="EY28" s="388"/>
      <c r="EZ28" s="388"/>
      <c r="FA28" s="388"/>
      <c r="FB28" s="388"/>
      <c r="FC28" s="388"/>
      <c r="FD28" s="388"/>
      <c r="FE28" s="388"/>
      <c r="FF28" s="388"/>
      <c r="FG28" s="388"/>
      <c r="FH28" s="388"/>
      <c r="FI28" s="388"/>
      <c r="FJ28" s="388"/>
      <c r="FK28" s="388"/>
      <c r="FL28" s="388"/>
      <c r="FM28" s="388"/>
      <c r="FN28" s="388"/>
      <c r="FO28" s="388"/>
      <c r="FP28" s="388"/>
      <c r="FQ28" s="388"/>
      <c r="FR28" s="388"/>
      <c r="FS28" s="388"/>
      <c r="FT28" s="388"/>
      <c r="FU28" s="388"/>
      <c r="FV28" s="388"/>
      <c r="FW28" s="388"/>
      <c r="FX28" s="388"/>
      <c r="FY28" s="388"/>
      <c r="FZ28" s="388"/>
      <c r="GA28" s="388"/>
      <c r="GB28" s="388"/>
      <c r="GC28" s="388"/>
      <c r="GD28" s="388"/>
      <c r="GE28" s="388"/>
      <c r="GF28" s="388"/>
      <c r="GG28" s="388"/>
      <c r="GH28" s="388"/>
      <c r="GI28" s="388"/>
      <c r="GJ28" s="388"/>
      <c r="GK28" s="388"/>
      <c r="GL28" s="388"/>
      <c r="GM28" s="388"/>
      <c r="GN28" s="388"/>
      <c r="GO28" s="388"/>
      <c r="GP28" s="388"/>
      <c r="GQ28" s="388"/>
      <c r="GR28" s="388"/>
      <c r="GS28" s="388"/>
      <c r="GT28" s="388"/>
      <c r="GU28" s="388"/>
      <c r="GV28" s="388"/>
      <c r="GW28" s="388"/>
      <c r="GX28" s="388"/>
      <c r="GY28" s="388"/>
      <c r="GZ28" s="388"/>
      <c r="HA28" s="388"/>
      <c r="HB28" s="388"/>
      <c r="HC28" s="388"/>
      <c r="HD28" s="388"/>
      <c r="HE28" s="388"/>
      <c r="HF28" s="388"/>
      <c r="HG28" s="388"/>
      <c r="HH28" s="388"/>
      <c r="HI28" s="388"/>
      <c r="HJ28" s="388"/>
      <c r="HK28" s="388"/>
      <c r="HL28" s="388"/>
      <c r="HM28" s="388"/>
      <c r="HN28" s="388"/>
      <c r="HO28" s="388"/>
      <c r="HP28" s="388"/>
      <c r="HQ28" s="388"/>
      <c r="HR28" s="388"/>
      <c r="HS28" s="388"/>
      <c r="HT28" s="388"/>
      <c r="HU28" s="388"/>
      <c r="HV28" s="388"/>
      <c r="HW28" s="388"/>
      <c r="HX28" s="388"/>
      <c r="HY28" s="388"/>
      <c r="HZ28" s="388"/>
      <c r="IA28" s="388"/>
      <c r="IB28" s="388"/>
      <c r="IC28" s="388"/>
      <c r="ID28" s="388"/>
      <c r="IE28" s="388"/>
      <c r="IF28" s="388"/>
      <c r="IG28" s="388"/>
      <c r="IH28" s="388"/>
      <c r="II28" s="388"/>
      <c r="IJ28" s="388"/>
      <c r="IK28" s="388"/>
      <c r="IL28" s="388"/>
      <c r="IM28" s="388"/>
      <c r="IN28" s="388"/>
      <c r="IO28" s="388"/>
      <c r="IP28" s="388"/>
      <c r="IQ28" s="388"/>
      <c r="IR28" s="388"/>
    </row>
    <row r="29" spans="1:252" ht="27.65" customHeight="1">
      <c r="A29" s="524"/>
      <c r="B29" s="524"/>
      <c r="C29" s="524"/>
      <c r="D29" s="523"/>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c r="BL29" s="388"/>
      <c r="BM29" s="388"/>
      <c r="BN29" s="388"/>
      <c r="BO29" s="388"/>
      <c r="BP29" s="388"/>
      <c r="BQ29" s="388"/>
      <c r="BR29" s="388"/>
      <c r="BS29" s="388"/>
      <c r="BT29" s="388"/>
      <c r="BU29" s="388"/>
      <c r="BV29" s="388"/>
      <c r="BW29" s="388"/>
      <c r="BX29" s="388"/>
      <c r="BY29" s="388"/>
      <c r="BZ29" s="388"/>
      <c r="CA29" s="388"/>
      <c r="CB29" s="388"/>
      <c r="CC29" s="388"/>
      <c r="CD29" s="388"/>
      <c r="CE29" s="388"/>
      <c r="CF29" s="388"/>
      <c r="CG29" s="388"/>
      <c r="CH29" s="388"/>
      <c r="CI29" s="388"/>
      <c r="CJ29" s="388"/>
      <c r="CK29" s="388"/>
      <c r="CL29" s="388"/>
      <c r="CM29" s="388"/>
      <c r="CN29" s="388"/>
      <c r="CO29" s="388"/>
      <c r="CP29" s="388"/>
      <c r="CQ29" s="388"/>
      <c r="CR29" s="388"/>
      <c r="CS29" s="388"/>
      <c r="CT29" s="388"/>
      <c r="CU29" s="388"/>
      <c r="CV29" s="388"/>
      <c r="CW29" s="388"/>
      <c r="CX29" s="388"/>
      <c r="CY29" s="388"/>
      <c r="CZ29" s="388"/>
      <c r="DA29" s="388"/>
      <c r="DB29" s="388"/>
      <c r="DC29" s="388"/>
      <c r="DD29" s="388"/>
      <c r="DE29" s="388"/>
      <c r="DF29" s="388"/>
      <c r="DG29" s="388"/>
      <c r="DH29" s="388"/>
      <c r="DI29" s="388"/>
      <c r="DJ29" s="388"/>
      <c r="DK29" s="388"/>
      <c r="DL29" s="388"/>
      <c r="DM29" s="388"/>
      <c r="DN29" s="388"/>
      <c r="DO29" s="388"/>
      <c r="DP29" s="388"/>
      <c r="DQ29" s="388"/>
      <c r="DR29" s="388"/>
      <c r="DS29" s="388"/>
      <c r="DT29" s="388"/>
      <c r="DU29" s="388"/>
      <c r="DV29" s="388"/>
      <c r="DW29" s="388"/>
      <c r="DX29" s="388"/>
      <c r="DY29" s="388"/>
      <c r="DZ29" s="388"/>
      <c r="EA29" s="388"/>
      <c r="EB29" s="388"/>
      <c r="EC29" s="388"/>
      <c r="ED29" s="388"/>
      <c r="EE29" s="388"/>
      <c r="EF29" s="388"/>
      <c r="EG29" s="388"/>
      <c r="EH29" s="388"/>
      <c r="EI29" s="388"/>
      <c r="EJ29" s="388"/>
      <c r="EK29" s="388"/>
      <c r="EL29" s="388"/>
      <c r="EM29" s="388"/>
      <c r="EN29" s="388"/>
      <c r="EO29" s="388"/>
      <c r="EP29" s="388"/>
      <c r="EQ29" s="388"/>
      <c r="ER29" s="388"/>
      <c r="ES29" s="388"/>
      <c r="ET29" s="388"/>
      <c r="EU29" s="388"/>
      <c r="EV29" s="388"/>
      <c r="EW29" s="388"/>
      <c r="EX29" s="388"/>
      <c r="EY29" s="388"/>
      <c r="EZ29" s="388"/>
      <c r="FA29" s="388"/>
      <c r="FB29" s="388"/>
      <c r="FC29" s="388"/>
      <c r="FD29" s="388"/>
      <c r="FE29" s="388"/>
      <c r="FF29" s="388"/>
      <c r="FG29" s="388"/>
      <c r="FH29" s="388"/>
      <c r="FI29" s="388"/>
      <c r="FJ29" s="388"/>
      <c r="FK29" s="388"/>
      <c r="FL29" s="388"/>
      <c r="FM29" s="388"/>
      <c r="FN29" s="388"/>
      <c r="FO29" s="388"/>
      <c r="FP29" s="388"/>
      <c r="FQ29" s="388"/>
      <c r="FR29" s="388"/>
      <c r="FS29" s="388"/>
      <c r="FT29" s="388"/>
      <c r="FU29" s="388"/>
      <c r="FV29" s="388"/>
      <c r="FW29" s="388"/>
      <c r="FX29" s="388"/>
      <c r="FY29" s="388"/>
      <c r="FZ29" s="388"/>
      <c r="GA29" s="388"/>
      <c r="GB29" s="388"/>
      <c r="GC29" s="388"/>
      <c r="GD29" s="388"/>
      <c r="GE29" s="388"/>
      <c r="GF29" s="388"/>
      <c r="GG29" s="388"/>
      <c r="GH29" s="388"/>
      <c r="GI29" s="388"/>
      <c r="GJ29" s="388"/>
      <c r="GK29" s="388"/>
      <c r="GL29" s="388"/>
      <c r="GM29" s="388"/>
      <c r="GN29" s="388"/>
      <c r="GO29" s="388"/>
      <c r="GP29" s="388"/>
      <c r="GQ29" s="388"/>
      <c r="GR29" s="388"/>
      <c r="GS29" s="388"/>
      <c r="GT29" s="388"/>
      <c r="GU29" s="388"/>
      <c r="GV29" s="388"/>
      <c r="GW29" s="388"/>
      <c r="GX29" s="388"/>
      <c r="GY29" s="388"/>
      <c r="GZ29" s="388"/>
      <c r="HA29" s="388"/>
      <c r="HB29" s="388"/>
      <c r="HC29" s="388"/>
      <c r="HD29" s="388"/>
      <c r="HE29" s="388"/>
      <c r="HF29" s="388"/>
      <c r="HG29" s="388"/>
      <c r="HH29" s="388"/>
      <c r="HI29" s="388"/>
      <c r="HJ29" s="388"/>
      <c r="HK29" s="388"/>
      <c r="HL29" s="388"/>
      <c r="HM29" s="388"/>
      <c r="HN29" s="388"/>
      <c r="HO29" s="388"/>
      <c r="HP29" s="388"/>
      <c r="HQ29" s="388"/>
      <c r="HR29" s="388"/>
      <c r="HS29" s="388"/>
      <c r="HT29" s="388"/>
      <c r="HU29" s="388"/>
      <c r="HV29" s="388"/>
      <c r="HW29" s="388"/>
      <c r="HX29" s="388"/>
      <c r="HY29" s="388"/>
      <c r="HZ29" s="388"/>
      <c r="IA29" s="388"/>
      <c r="IB29" s="388"/>
      <c r="IC29" s="388"/>
      <c r="ID29" s="388"/>
      <c r="IE29" s="388"/>
      <c r="IF29" s="388"/>
      <c r="IG29" s="388"/>
      <c r="IH29" s="388"/>
      <c r="II29" s="388"/>
      <c r="IJ29" s="388"/>
      <c r="IK29" s="388"/>
      <c r="IL29" s="388"/>
      <c r="IM29" s="388"/>
      <c r="IN29" s="388"/>
      <c r="IO29" s="388"/>
      <c r="IP29" s="388"/>
      <c r="IQ29" s="388"/>
      <c r="IR29" s="388"/>
    </row>
    <row r="30" spans="1:252">
      <c r="A30" s="508"/>
      <c r="B30" s="506"/>
      <c r="IL30" s="388"/>
      <c r="IM30" s="388"/>
      <c r="IN30" s="388"/>
      <c r="IO30" s="388"/>
      <c r="IP30" s="388"/>
      <c r="IQ30" s="388"/>
      <c r="IR30" s="388"/>
    </row>
    <row r="31" spans="1:252">
      <c r="A31" s="506"/>
      <c r="B31" s="506"/>
      <c r="IL31" s="388"/>
      <c r="IM31" s="388"/>
      <c r="IN31" s="388"/>
      <c r="IO31" s="388"/>
      <c r="IP31" s="388"/>
      <c r="IQ31" s="388"/>
      <c r="IR31" s="388"/>
    </row>
    <row r="32" spans="1:252">
      <c r="A32" s="506"/>
      <c r="B32" s="506"/>
      <c r="IL32" s="388"/>
      <c r="IM32" s="388"/>
      <c r="IN32" s="388"/>
      <c r="IO32" s="388"/>
      <c r="IP32" s="388"/>
      <c r="IQ32" s="388"/>
      <c r="IR32" s="388"/>
    </row>
    <row r="33" spans="1:252" ht="27.65" customHeight="1">
      <c r="A33" s="506"/>
      <c r="B33" s="506"/>
      <c r="IL33" s="388"/>
      <c r="IM33" s="388"/>
      <c r="IN33" s="388"/>
      <c r="IO33" s="388"/>
      <c r="IP33" s="388"/>
      <c r="IQ33" s="388"/>
      <c r="IR33" s="388"/>
    </row>
    <row r="34" spans="1:252" ht="33" customHeight="1">
      <c r="A34" s="506"/>
      <c r="B34" s="506"/>
      <c r="IL34" s="388"/>
      <c r="IM34" s="388"/>
      <c r="IN34" s="388"/>
      <c r="IO34" s="388"/>
      <c r="IP34" s="388"/>
      <c r="IQ34" s="388"/>
      <c r="IR34" s="388"/>
    </row>
    <row r="35" spans="1:252">
      <c r="IL35" s="388"/>
      <c r="IM35" s="388"/>
      <c r="IN35" s="388"/>
      <c r="IO35" s="388"/>
      <c r="IP35" s="388"/>
      <c r="IQ35" s="388"/>
      <c r="IR35" s="388"/>
    </row>
    <row r="36" spans="1:252" ht="14">
      <c r="A36" s="395"/>
      <c r="B36" s="395"/>
      <c r="C36" s="395"/>
      <c r="IL36" s="388"/>
      <c r="IM36" s="388"/>
      <c r="IN36" s="388"/>
      <c r="IO36" s="388"/>
      <c r="IP36" s="388"/>
      <c r="IQ36" s="388"/>
      <c r="IR36" s="388"/>
    </row>
    <row r="38" spans="1:252">
      <c r="L38" s="556"/>
      <c r="M38" s="556"/>
    </row>
    <row r="39" spans="1:252">
      <c r="L39" s="556"/>
      <c r="M39" s="556"/>
    </row>
    <row r="40" spans="1:252">
      <c r="L40" s="556"/>
      <c r="M40" s="556"/>
    </row>
    <row r="41" spans="1:252">
      <c r="L41" s="556"/>
      <c r="M41" s="556"/>
    </row>
    <row r="42" spans="1:252">
      <c r="L42" s="556"/>
      <c r="M42" s="556"/>
    </row>
    <row r="43" spans="1:252">
      <c r="L43" s="556"/>
      <c r="M43" s="556"/>
    </row>
  </sheetData>
  <mergeCells count="10">
    <mergeCell ref="F6:F7"/>
    <mergeCell ref="G6:G7"/>
    <mergeCell ref="A3:G3"/>
    <mergeCell ref="A8:A13"/>
    <mergeCell ref="A14:A24"/>
    <mergeCell ref="A5:B7"/>
    <mergeCell ref="C5:G5"/>
    <mergeCell ref="C6:C7"/>
    <mergeCell ref="D6:D7"/>
    <mergeCell ref="E6:E7"/>
  </mergeCells>
  <phoneticPr fontId="3"/>
  <pageMargins left="0.7" right="0.7" top="0.75" bottom="0.75" header="0.3" footer="0.3"/>
  <pageSetup paperSize="9" scale="8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abSelected="1" view="pageBreakPreview" topLeftCell="A28" zoomScale="85" zoomScaleNormal="85" zoomScaleSheetLayoutView="85" zoomScalePageLayoutView="85" workbookViewId="0">
      <selection activeCell="F34" sqref="F34"/>
    </sheetView>
  </sheetViews>
  <sheetFormatPr defaultColWidth="8.90625" defaultRowHeight="13"/>
  <cols>
    <col min="1" max="1" width="5.08984375" style="15" customWidth="1"/>
    <col min="2" max="2" width="21.6328125" style="15" customWidth="1"/>
    <col min="3" max="3" width="24.08984375" style="15" customWidth="1"/>
    <col min="4" max="4" width="10.6328125" style="15" customWidth="1"/>
    <col min="5" max="5" width="13.08984375" style="15" customWidth="1"/>
    <col min="6" max="6" width="18.6328125" style="15" customWidth="1"/>
    <col min="7" max="7" width="20.453125" style="15" customWidth="1"/>
    <col min="8" max="16384" width="8.90625" style="15"/>
  </cols>
  <sheetData>
    <row r="1" spans="1:8" s="5" customFormat="1" ht="23.5">
      <c r="A1" s="630" t="s">
        <v>159</v>
      </c>
      <c r="B1" s="630"/>
      <c r="C1" s="630"/>
      <c r="D1" s="630"/>
      <c r="E1" s="630"/>
      <c r="F1" s="630"/>
    </row>
    <row r="2" spans="1:8" s="5" customFormat="1" ht="19">
      <c r="A2" s="9"/>
      <c r="B2" s="9"/>
      <c r="C2" s="9"/>
      <c r="D2" s="9"/>
      <c r="E2" s="9"/>
      <c r="F2" s="9"/>
    </row>
    <row r="3" spans="1:8" s="5" customFormat="1" ht="29.25" customHeight="1">
      <c r="A3" s="631" t="s">
        <v>158</v>
      </c>
      <c r="B3" s="631"/>
      <c r="C3" s="631"/>
      <c r="D3" s="631"/>
      <c r="E3" s="631"/>
      <c r="F3" s="631"/>
      <c r="G3" s="10"/>
      <c r="H3" s="10"/>
    </row>
    <row r="4" spans="1:8" ht="16.5">
      <c r="A4" s="27"/>
      <c r="B4" s="27"/>
      <c r="C4" s="27"/>
      <c r="D4" s="27"/>
      <c r="E4" s="27"/>
      <c r="F4" s="27"/>
      <c r="G4" s="18"/>
      <c r="H4" s="18"/>
    </row>
    <row r="5" spans="1:8" s="5" customFormat="1" ht="16.5">
      <c r="A5" s="27" t="s">
        <v>157</v>
      </c>
      <c r="B5" s="575"/>
      <c r="C5" s="575" t="s">
        <v>128</v>
      </c>
      <c r="D5" s="27"/>
      <c r="E5" s="27"/>
      <c r="F5" s="576" t="s">
        <v>152</v>
      </c>
      <c r="H5" s="2"/>
    </row>
    <row r="6" spans="1:8" ht="16.5">
      <c r="A6" s="27"/>
      <c r="B6" s="27"/>
      <c r="C6" s="27"/>
      <c r="D6" s="575"/>
      <c r="E6" s="575"/>
      <c r="F6" s="27"/>
      <c r="G6" s="18"/>
      <c r="H6" s="18"/>
    </row>
    <row r="7" spans="1:8" s="5" customFormat="1" ht="16.5">
      <c r="A7" s="27" t="s">
        <v>156</v>
      </c>
      <c r="B7" s="27"/>
      <c r="C7" s="577" t="s">
        <v>155</v>
      </c>
      <c r="D7" s="27"/>
      <c r="E7" s="27"/>
      <c r="F7" s="576" t="s">
        <v>124</v>
      </c>
      <c r="H7" s="25"/>
    </row>
    <row r="8" spans="1:8" s="5" customFormat="1" ht="16.5">
      <c r="A8" s="27"/>
      <c r="B8" s="27" t="s">
        <v>154</v>
      </c>
      <c r="C8" s="27"/>
      <c r="D8" s="575"/>
      <c r="E8" s="575"/>
      <c r="F8" s="575"/>
      <c r="H8" s="2"/>
    </row>
    <row r="9" spans="1:8" s="5" customFormat="1" ht="16.5">
      <c r="A9" s="27"/>
      <c r="B9" s="27"/>
      <c r="C9" s="27"/>
      <c r="D9" s="578"/>
      <c r="E9" s="578"/>
      <c r="F9" s="578"/>
      <c r="G9" s="25"/>
      <c r="H9" s="2"/>
    </row>
    <row r="10" spans="1:8" ht="16.5">
      <c r="A10" s="579" t="s">
        <v>153</v>
      </c>
      <c r="B10" s="27"/>
      <c r="C10" s="577" t="s">
        <v>132</v>
      </c>
      <c r="D10" s="27"/>
      <c r="E10" s="27"/>
      <c r="F10" s="632" t="s">
        <v>152</v>
      </c>
      <c r="G10" s="22"/>
      <c r="H10" s="18"/>
    </row>
    <row r="11" spans="1:8" ht="16.5">
      <c r="A11" s="27"/>
      <c r="B11" s="27"/>
      <c r="C11" s="575" t="s">
        <v>130</v>
      </c>
      <c r="D11" s="577"/>
      <c r="E11" s="575"/>
      <c r="F11" s="632"/>
      <c r="G11" s="21"/>
      <c r="H11" s="18"/>
    </row>
    <row r="12" spans="1:8" ht="16.5">
      <c r="A12" s="27"/>
      <c r="B12" s="27"/>
      <c r="C12" s="575"/>
      <c r="D12" s="577"/>
      <c r="E12" s="575"/>
      <c r="F12" s="27"/>
      <c r="G12" s="21"/>
      <c r="H12" s="18"/>
    </row>
    <row r="13" spans="1:8" s="5" customFormat="1" ht="16.5">
      <c r="A13" s="27" t="s">
        <v>151</v>
      </c>
      <c r="B13" s="27"/>
      <c r="C13" s="577" t="s">
        <v>150</v>
      </c>
      <c r="D13" s="577"/>
      <c r="E13" s="577"/>
      <c r="F13" s="576" t="s">
        <v>124</v>
      </c>
      <c r="H13" s="2"/>
    </row>
    <row r="14" spans="1:8" s="5" customFormat="1" ht="16.5">
      <c r="A14" s="27"/>
      <c r="B14" s="27" t="s">
        <v>149</v>
      </c>
      <c r="C14" s="27"/>
      <c r="D14" s="27"/>
      <c r="E14" s="27"/>
      <c r="F14" s="578"/>
      <c r="H14" s="2"/>
    </row>
    <row r="15" spans="1:8" ht="16.5">
      <c r="A15" s="27"/>
      <c r="B15" s="27"/>
      <c r="C15" s="27"/>
      <c r="D15" s="27"/>
      <c r="E15" s="27"/>
      <c r="F15" s="578"/>
      <c r="H15" s="18"/>
    </row>
    <row r="16" spans="1:8" s="5" customFormat="1" ht="16.5">
      <c r="A16" s="580" t="s">
        <v>148</v>
      </c>
      <c r="B16" s="27"/>
      <c r="C16" s="27" t="s">
        <v>147</v>
      </c>
      <c r="D16" s="27"/>
      <c r="E16" s="27"/>
      <c r="F16" s="632" t="s">
        <v>146</v>
      </c>
      <c r="H16" s="2"/>
    </row>
    <row r="17" spans="1:8" s="5" customFormat="1" ht="16.5">
      <c r="A17" s="27"/>
      <c r="B17" s="27" t="s">
        <v>145</v>
      </c>
      <c r="C17" s="27" t="s">
        <v>144</v>
      </c>
      <c r="D17" s="27"/>
      <c r="E17" s="27"/>
      <c r="F17" s="632"/>
      <c r="G17" s="25"/>
      <c r="H17" s="2"/>
    </row>
    <row r="18" spans="1:8" ht="16.5">
      <c r="A18" s="27"/>
      <c r="B18" s="27"/>
      <c r="C18" s="27"/>
      <c r="D18" s="27"/>
      <c r="E18" s="27"/>
      <c r="F18" s="27"/>
      <c r="G18" s="24"/>
      <c r="H18" s="18"/>
    </row>
    <row r="19" spans="1:8" s="5" customFormat="1" ht="16.5">
      <c r="A19" s="27" t="s">
        <v>143</v>
      </c>
      <c r="B19" s="27"/>
      <c r="C19" s="27" t="s">
        <v>142</v>
      </c>
      <c r="D19" s="27"/>
      <c r="E19" s="27"/>
      <c r="F19" s="576" t="s">
        <v>141</v>
      </c>
      <c r="G19" s="25"/>
      <c r="H19" s="2"/>
    </row>
    <row r="20" spans="1:8" ht="16.5">
      <c r="A20" s="27"/>
      <c r="B20" s="27"/>
      <c r="C20" s="27"/>
      <c r="D20" s="27"/>
      <c r="E20" s="27"/>
      <c r="F20" s="27"/>
      <c r="G20" s="24"/>
      <c r="H20" s="18"/>
    </row>
    <row r="21" spans="1:8" s="5" customFormat="1" ht="14">
      <c r="A21" s="27" t="s">
        <v>140</v>
      </c>
      <c r="B21" s="27"/>
      <c r="C21" s="577" t="s">
        <v>139</v>
      </c>
      <c r="D21" s="27"/>
      <c r="E21" s="27"/>
      <c r="F21" s="576" t="s">
        <v>124</v>
      </c>
    </row>
    <row r="22" spans="1:8" s="5" customFormat="1" ht="14">
      <c r="A22" s="27"/>
      <c r="B22" s="27" t="s">
        <v>138</v>
      </c>
      <c r="C22" s="27"/>
      <c r="D22" s="577"/>
      <c r="E22" s="577"/>
      <c r="F22" s="578"/>
    </row>
    <row r="23" spans="1:8" ht="14">
      <c r="A23" s="27"/>
      <c r="B23" s="27"/>
      <c r="C23" s="27"/>
      <c r="D23" s="578"/>
      <c r="E23" s="578"/>
      <c r="F23" s="578"/>
    </row>
    <row r="24" spans="1:8" s="5" customFormat="1" ht="14">
      <c r="A24" s="27" t="s">
        <v>137</v>
      </c>
      <c r="B24" s="27"/>
      <c r="C24" s="577" t="s">
        <v>136</v>
      </c>
      <c r="D24" s="27"/>
      <c r="E24" s="27"/>
      <c r="F24" s="576" t="s">
        <v>135</v>
      </c>
    </row>
    <row r="25" spans="1:8" s="5" customFormat="1" ht="14">
      <c r="A25" s="27"/>
      <c r="B25" s="27" t="s">
        <v>134</v>
      </c>
      <c r="C25" s="27"/>
      <c r="D25" s="577"/>
      <c r="E25" s="578"/>
      <c r="F25" s="578"/>
    </row>
    <row r="26" spans="1:8" ht="14">
      <c r="A26" s="27"/>
      <c r="B26" s="27"/>
      <c r="C26" s="27"/>
      <c r="D26" s="578"/>
      <c r="E26" s="578"/>
      <c r="F26" s="578"/>
    </row>
    <row r="27" spans="1:8" ht="16.5">
      <c r="A27" s="579" t="s">
        <v>133</v>
      </c>
      <c r="B27" s="27"/>
      <c r="C27" s="575" t="s">
        <v>132</v>
      </c>
      <c r="D27" s="27"/>
      <c r="E27" s="27"/>
      <c r="F27" s="632" t="s">
        <v>131</v>
      </c>
      <c r="G27" s="23"/>
      <c r="H27" s="18"/>
    </row>
    <row r="28" spans="1:8" ht="16.5">
      <c r="A28" s="27"/>
      <c r="B28" s="27"/>
      <c r="C28" s="575" t="s">
        <v>130</v>
      </c>
      <c r="D28" s="575"/>
      <c r="E28" s="575"/>
      <c r="F28" s="632"/>
      <c r="G28" s="22"/>
      <c r="H28" s="18"/>
    </row>
    <row r="29" spans="1:8" ht="16.5">
      <c r="A29" s="27"/>
      <c r="B29" s="27"/>
      <c r="C29" s="27"/>
      <c r="D29" s="575"/>
      <c r="E29" s="575"/>
      <c r="F29" s="575"/>
      <c r="G29" s="21"/>
      <c r="H29" s="18"/>
    </row>
    <row r="30" spans="1:8" ht="16.5">
      <c r="A30" s="27"/>
      <c r="B30" s="27"/>
      <c r="C30" s="27"/>
      <c r="D30" s="27"/>
      <c r="E30" s="27"/>
      <c r="F30" s="27"/>
      <c r="H30" s="18"/>
    </row>
    <row r="31" spans="1:8" s="5" customFormat="1" ht="16.5">
      <c r="A31" s="27" t="s">
        <v>129</v>
      </c>
      <c r="B31" s="27"/>
      <c r="C31" s="577" t="s">
        <v>128</v>
      </c>
      <c r="D31" s="577"/>
      <c r="E31" s="27"/>
      <c r="F31" s="576" t="s">
        <v>127</v>
      </c>
      <c r="G31" s="2"/>
      <c r="H31" s="2"/>
    </row>
    <row r="32" spans="1:8" ht="16.5">
      <c r="A32" s="27"/>
      <c r="B32" s="27"/>
      <c r="C32" s="27"/>
      <c r="D32" s="27"/>
      <c r="E32" s="27"/>
      <c r="F32" s="27"/>
      <c r="G32" s="18"/>
      <c r="H32" s="18"/>
    </row>
    <row r="33" spans="1:8" s="5" customFormat="1" ht="16.5">
      <c r="A33" s="580" t="s">
        <v>126</v>
      </c>
      <c r="B33" s="27"/>
      <c r="C33" s="575" t="s">
        <v>125</v>
      </c>
      <c r="D33" s="27"/>
      <c r="E33" s="27"/>
      <c r="F33" s="576" t="s">
        <v>124</v>
      </c>
      <c r="G33" s="2"/>
      <c r="H33" s="2"/>
    </row>
    <row r="34" spans="1:8" s="5" customFormat="1" ht="16.5">
      <c r="A34" s="27"/>
      <c r="B34" s="27" t="s">
        <v>123</v>
      </c>
      <c r="C34" s="27"/>
      <c r="D34" s="575"/>
      <c r="E34" s="575"/>
      <c r="F34" s="27"/>
      <c r="H34" s="2"/>
    </row>
    <row r="35" spans="1:8" ht="16.5">
      <c r="A35" s="27"/>
      <c r="B35" s="27"/>
      <c r="C35" s="27"/>
      <c r="D35" s="27"/>
      <c r="E35" s="27"/>
      <c r="F35" s="27"/>
      <c r="G35" s="18"/>
      <c r="H35" s="18"/>
    </row>
    <row r="36" spans="1:8" s="5" customFormat="1" ht="16.5">
      <c r="A36" s="27" t="s">
        <v>122</v>
      </c>
      <c r="B36" s="27"/>
      <c r="C36" s="27" t="s">
        <v>121</v>
      </c>
      <c r="D36" s="27"/>
      <c r="E36" s="27"/>
      <c r="F36" s="576" t="s">
        <v>120</v>
      </c>
      <c r="G36" s="20"/>
      <c r="H36" s="2"/>
    </row>
    <row r="37" spans="1:8" ht="16.5">
      <c r="A37" s="27"/>
      <c r="B37" s="27"/>
      <c r="C37" s="27"/>
      <c r="D37" s="27"/>
      <c r="E37" s="233"/>
      <c r="F37" s="576" t="s">
        <v>119</v>
      </c>
      <c r="H37" s="18"/>
    </row>
    <row r="38" spans="1:8" ht="16.5">
      <c r="A38" s="27"/>
      <c r="B38" s="27"/>
      <c r="C38" s="27"/>
      <c r="D38" s="27"/>
      <c r="E38" s="27"/>
      <c r="F38" s="27"/>
      <c r="G38" s="18"/>
      <c r="H38" s="18"/>
    </row>
    <row r="39" spans="1:8" ht="16.5">
      <c r="A39" s="27" t="s">
        <v>753</v>
      </c>
      <c r="B39" s="27"/>
      <c r="C39" s="27"/>
      <c r="D39" s="27"/>
      <c r="E39" s="27"/>
      <c r="F39" s="27"/>
      <c r="G39" s="18"/>
      <c r="H39" s="18"/>
    </row>
    <row r="40" spans="1:8" ht="16.5">
      <c r="A40" s="19"/>
      <c r="B40" s="19"/>
      <c r="C40" s="19"/>
      <c r="D40" s="19"/>
      <c r="E40" s="19"/>
      <c r="F40" s="19"/>
      <c r="G40" s="18"/>
      <c r="H40" s="18"/>
    </row>
    <row r="41" spans="1:8" ht="16.5">
      <c r="A41" s="349" t="s">
        <v>755</v>
      </c>
      <c r="B41" s="349"/>
      <c r="C41" s="349"/>
      <c r="D41" s="349"/>
      <c r="E41" s="349"/>
      <c r="F41" s="349"/>
      <c r="G41" s="18"/>
      <c r="H41" s="18"/>
    </row>
    <row r="42" spans="1:8" ht="43.75" customHeight="1">
      <c r="A42" s="629" t="s">
        <v>756</v>
      </c>
      <c r="B42" s="629"/>
      <c r="C42" s="629"/>
      <c r="D42" s="629"/>
      <c r="E42" s="629"/>
      <c r="F42" s="629"/>
      <c r="G42" s="18"/>
      <c r="H42" s="18"/>
    </row>
    <row r="43" spans="1:8" ht="19">
      <c r="A43" s="8"/>
      <c r="B43" s="8"/>
      <c r="C43" s="8"/>
      <c r="D43" s="8"/>
      <c r="E43" s="8"/>
      <c r="F43" s="8"/>
      <c r="G43" s="18"/>
      <c r="H43" s="18"/>
    </row>
    <row r="44" spans="1:8" s="17" customFormat="1" ht="19">
      <c r="A44" s="8"/>
      <c r="B44" s="8"/>
      <c r="C44" s="8"/>
      <c r="D44" s="8"/>
      <c r="E44" s="8"/>
      <c r="F44" s="8"/>
    </row>
    <row r="45" spans="1:8">
      <c r="A45" s="16"/>
      <c r="B45" s="16"/>
      <c r="C45" s="16"/>
      <c r="D45" s="16"/>
      <c r="E45" s="16"/>
      <c r="F45" s="16"/>
    </row>
  </sheetData>
  <mergeCells count="6">
    <mergeCell ref="A42:F42"/>
    <mergeCell ref="A1:F1"/>
    <mergeCell ref="A3:F3"/>
    <mergeCell ref="F27:F28"/>
    <mergeCell ref="F10:F11"/>
    <mergeCell ref="F16:F17"/>
  </mergeCells>
  <phoneticPr fontId="3"/>
  <printOptions horizontalCentered="1"/>
  <pageMargins left="0.23622047244094491" right="0.23622047244094491" top="0.74803149606299213" bottom="0.74803149606299213" header="0.31496062992125984" footer="0.31496062992125984"/>
  <pageSetup paperSize="9" firstPageNumber="4294963191" orientation="portrait" horizontalDpi="4294967293" verticalDpi="4294967293" r:id="rId1"/>
  <headerFooter scaleWithDoc="0">
    <oddFooter>&amp;C&amp;"ＭＳ Ｐ明朝,標準"&amp;14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view="pageBreakPreview" topLeftCell="A37" zoomScaleNormal="100" zoomScaleSheetLayoutView="100" workbookViewId="0">
      <selection activeCell="D19" sqref="D19"/>
    </sheetView>
  </sheetViews>
  <sheetFormatPr defaultColWidth="8.90625" defaultRowHeight="18" customHeight="1"/>
  <cols>
    <col min="1" max="1" width="5.453125" style="2" customWidth="1"/>
    <col min="2" max="2" width="15.453125" style="2" customWidth="1"/>
    <col min="3" max="3" width="61.6328125" style="2" customWidth="1"/>
    <col min="4" max="4" width="29.08984375" style="2" customWidth="1"/>
    <col min="5" max="16384" width="8.90625" style="2"/>
  </cols>
  <sheetData>
    <row r="1" spans="1:4" ht="29.25" customHeight="1">
      <c r="A1" s="354" t="s">
        <v>186</v>
      </c>
      <c r="B1" s="354"/>
      <c r="C1" s="354"/>
      <c r="D1" s="28"/>
    </row>
    <row r="2" spans="1:4" ht="18" customHeight="1">
      <c r="A2" s="581"/>
      <c r="B2" s="568"/>
      <c r="C2" s="568"/>
      <c r="D2" s="581" t="s">
        <v>185</v>
      </c>
    </row>
    <row r="3" spans="1:4" ht="18" customHeight="1">
      <c r="A3" s="581"/>
      <c r="B3" s="568"/>
      <c r="C3" s="568"/>
      <c r="D3" s="568"/>
    </row>
    <row r="4" spans="1:4" ht="18" customHeight="1">
      <c r="A4" s="568" t="s">
        <v>184</v>
      </c>
      <c r="B4" s="568"/>
      <c r="C4" s="568"/>
      <c r="D4" s="568"/>
    </row>
    <row r="5" spans="1:4" ht="6.75" customHeight="1">
      <c r="A5" s="568"/>
      <c r="B5" s="568"/>
      <c r="C5" s="568"/>
      <c r="D5" s="568"/>
    </row>
    <row r="6" spans="1:4" ht="30" customHeight="1">
      <c r="A6" s="568"/>
      <c r="B6" s="633" t="s">
        <v>183</v>
      </c>
      <c r="C6" s="633"/>
      <c r="D6" s="633"/>
    </row>
    <row r="7" spans="1:4" ht="6.75" customHeight="1">
      <c r="A7" s="568"/>
      <c r="B7" s="568"/>
      <c r="C7" s="568"/>
      <c r="D7" s="568"/>
    </row>
    <row r="8" spans="1:4" ht="18" customHeight="1">
      <c r="A8" s="568"/>
      <c r="B8" s="582" t="s">
        <v>175</v>
      </c>
      <c r="C8" s="582" t="s">
        <v>182</v>
      </c>
      <c r="D8" s="568"/>
    </row>
    <row r="9" spans="1:4" ht="18" customHeight="1">
      <c r="A9" s="568"/>
      <c r="B9" s="582" t="s">
        <v>173</v>
      </c>
      <c r="C9" s="582" t="s">
        <v>172</v>
      </c>
      <c r="D9" s="568"/>
    </row>
    <row r="10" spans="1:4" ht="18" customHeight="1">
      <c r="A10" s="568"/>
      <c r="B10" s="582" t="s">
        <v>171</v>
      </c>
      <c r="C10" s="582" t="s">
        <v>181</v>
      </c>
      <c r="D10" s="568"/>
    </row>
    <row r="11" spans="1:4" ht="18" customHeight="1">
      <c r="A11" s="568"/>
      <c r="B11" s="568"/>
      <c r="C11" s="568"/>
      <c r="D11" s="568"/>
    </row>
    <row r="12" spans="1:4" ht="18" customHeight="1">
      <c r="A12" s="568" t="s">
        <v>180</v>
      </c>
      <c r="B12" s="568"/>
      <c r="C12" s="568"/>
      <c r="D12" s="568"/>
    </row>
    <row r="13" spans="1:4" ht="6.75" customHeight="1">
      <c r="A13" s="568"/>
      <c r="B13" s="568"/>
      <c r="C13" s="568"/>
      <c r="D13" s="568"/>
    </row>
    <row r="14" spans="1:4" ht="30" customHeight="1">
      <c r="A14" s="568"/>
      <c r="B14" s="633" t="s">
        <v>179</v>
      </c>
      <c r="C14" s="633"/>
      <c r="D14" s="633"/>
    </row>
    <row r="15" spans="1:4" ht="6.75" customHeight="1">
      <c r="A15" s="568"/>
      <c r="B15" s="568"/>
      <c r="C15" s="568"/>
      <c r="D15" s="568"/>
    </row>
    <row r="16" spans="1:4" ht="18" customHeight="1">
      <c r="A16" s="568"/>
      <c r="B16" s="582" t="s">
        <v>175</v>
      </c>
      <c r="C16" s="582" t="s">
        <v>178</v>
      </c>
      <c r="D16" s="568"/>
    </row>
    <row r="17" spans="1:4" ht="18" customHeight="1">
      <c r="A17" s="568"/>
      <c r="B17" s="582" t="s">
        <v>173</v>
      </c>
      <c r="C17" s="582" t="s">
        <v>172</v>
      </c>
      <c r="D17" s="568"/>
    </row>
    <row r="18" spans="1:4" ht="18" customHeight="1">
      <c r="A18" s="568"/>
      <c r="B18" s="582" t="s">
        <v>171</v>
      </c>
      <c r="C18" s="582" t="s">
        <v>170</v>
      </c>
      <c r="D18" s="568"/>
    </row>
    <row r="19" spans="1:4" ht="18" customHeight="1">
      <c r="A19" s="568"/>
      <c r="B19" s="568"/>
      <c r="C19" s="568"/>
      <c r="D19" s="568"/>
    </row>
    <row r="20" spans="1:4" ht="18" customHeight="1">
      <c r="A20" s="568" t="s">
        <v>177</v>
      </c>
      <c r="B20" s="568"/>
      <c r="C20" s="568"/>
      <c r="D20" s="568"/>
    </row>
    <row r="21" spans="1:4" ht="6.75" customHeight="1">
      <c r="A21" s="568"/>
      <c r="B21" s="568"/>
      <c r="C21" s="568"/>
      <c r="D21" s="568"/>
    </row>
    <row r="22" spans="1:4" ht="30" customHeight="1">
      <c r="A22" s="568"/>
      <c r="B22" s="634" t="s">
        <v>176</v>
      </c>
      <c r="C22" s="635"/>
      <c r="D22" s="587"/>
    </row>
    <row r="23" spans="1:4" ht="6.75" customHeight="1">
      <c r="A23" s="568"/>
      <c r="B23" s="568"/>
      <c r="C23" s="568"/>
      <c r="D23" s="568"/>
    </row>
    <row r="24" spans="1:4" ht="18" customHeight="1">
      <c r="A24" s="568"/>
      <c r="B24" s="582" t="s">
        <v>175</v>
      </c>
      <c r="C24" s="582" t="s">
        <v>174</v>
      </c>
      <c r="D24" s="568"/>
    </row>
    <row r="25" spans="1:4" ht="18" customHeight="1">
      <c r="A25" s="568"/>
      <c r="B25" s="582" t="s">
        <v>173</v>
      </c>
      <c r="C25" s="582" t="s">
        <v>172</v>
      </c>
      <c r="D25" s="568"/>
    </row>
    <row r="26" spans="1:4" ht="18" customHeight="1">
      <c r="A26" s="568"/>
      <c r="B26" s="582" t="s">
        <v>171</v>
      </c>
      <c r="C26" s="582" t="s">
        <v>170</v>
      </c>
      <c r="D26" s="568"/>
    </row>
    <row r="27" spans="1:4" ht="18" customHeight="1">
      <c r="A27" s="568"/>
      <c r="B27" s="568"/>
      <c r="C27" s="568"/>
      <c r="D27" s="568"/>
    </row>
    <row r="28" spans="1:4" ht="18" customHeight="1">
      <c r="A28" s="568"/>
      <c r="B28" s="568"/>
      <c r="C28" s="568"/>
      <c r="D28" s="568"/>
    </row>
    <row r="29" spans="1:4" ht="18" customHeight="1">
      <c r="A29" s="572" t="s">
        <v>169</v>
      </c>
      <c r="B29" s="568"/>
      <c r="C29" s="568"/>
      <c r="D29" s="568"/>
    </row>
    <row r="30" spans="1:4" ht="6.75" customHeight="1">
      <c r="A30" s="568"/>
      <c r="B30" s="568"/>
      <c r="C30" s="568"/>
      <c r="D30" s="568"/>
    </row>
    <row r="31" spans="1:4" ht="18" customHeight="1">
      <c r="A31" s="588" t="s">
        <v>763</v>
      </c>
      <c r="B31" s="583"/>
      <c r="C31" s="584"/>
      <c r="D31" s="584"/>
    </row>
    <row r="32" spans="1:4" ht="6.75" customHeight="1">
      <c r="A32" s="568"/>
      <c r="B32" s="568"/>
      <c r="C32" s="568"/>
      <c r="D32" s="568"/>
    </row>
    <row r="33" spans="1:6" ht="18" customHeight="1">
      <c r="A33" s="568" t="s">
        <v>168</v>
      </c>
      <c r="B33" s="568"/>
      <c r="C33" s="568"/>
      <c r="D33" s="568"/>
    </row>
    <row r="34" spans="1:6" ht="18" customHeight="1">
      <c r="A34" s="568" t="s">
        <v>167</v>
      </c>
      <c r="B34" s="568"/>
      <c r="C34" s="568"/>
      <c r="D34" s="568"/>
    </row>
    <row r="35" spans="1:6" ht="6.75" customHeight="1">
      <c r="A35" s="568"/>
      <c r="B35" s="568"/>
      <c r="C35" s="568"/>
      <c r="D35" s="568"/>
    </row>
    <row r="36" spans="1:6" ht="18" customHeight="1">
      <c r="A36" s="568" t="s">
        <v>166</v>
      </c>
      <c r="B36" s="568"/>
      <c r="C36" s="568"/>
      <c r="D36" s="568"/>
    </row>
    <row r="37" spans="1:6" ht="18" customHeight="1">
      <c r="A37" s="568" t="s">
        <v>165</v>
      </c>
      <c r="B37" s="568"/>
      <c r="C37" s="568"/>
      <c r="D37" s="568"/>
    </row>
    <row r="38" spans="1:6" ht="6.75" customHeight="1">
      <c r="A38" s="568"/>
      <c r="B38" s="568"/>
      <c r="C38" s="568"/>
      <c r="D38" s="568"/>
    </row>
    <row r="39" spans="1:6" ht="18" customHeight="1">
      <c r="A39" s="568" t="s">
        <v>164</v>
      </c>
      <c r="B39" s="568"/>
      <c r="C39" s="568"/>
      <c r="D39" s="568"/>
    </row>
    <row r="40" spans="1:6" ht="18" customHeight="1">
      <c r="A40" s="636" t="s">
        <v>762</v>
      </c>
      <c r="B40" s="636"/>
      <c r="C40" s="636"/>
      <c r="D40" s="587"/>
    </row>
    <row r="41" spans="1:6" ht="29.4" customHeight="1">
      <c r="A41" s="636"/>
      <c r="B41" s="636"/>
      <c r="C41" s="636"/>
      <c r="D41" s="587"/>
    </row>
    <row r="42" spans="1:6" ht="18" customHeight="1">
      <c r="A42" s="568" t="s">
        <v>761</v>
      </c>
      <c r="B42" s="568"/>
      <c r="C42" s="568"/>
      <c r="D42" s="568"/>
    </row>
    <row r="43" spans="1:6" ht="18" customHeight="1">
      <c r="A43" s="568" t="s">
        <v>163</v>
      </c>
      <c r="B43" s="568"/>
      <c r="C43" s="568"/>
      <c r="D43" s="568"/>
    </row>
    <row r="44" spans="1:6" ht="18" customHeight="1">
      <c r="A44" s="568" t="s">
        <v>162</v>
      </c>
      <c r="B44" s="568"/>
      <c r="C44" s="568"/>
      <c r="D44" s="568"/>
    </row>
    <row r="45" spans="1:6" ht="18" customHeight="1">
      <c r="A45" s="568" t="s">
        <v>161</v>
      </c>
      <c r="B45" s="568"/>
      <c r="C45" s="568"/>
      <c r="D45" s="568"/>
    </row>
    <row r="46" spans="1:6" ht="18" customHeight="1">
      <c r="A46" s="568"/>
      <c r="B46" s="568"/>
      <c r="C46" s="568"/>
      <c r="D46" s="581" t="s">
        <v>754</v>
      </c>
    </row>
    <row r="47" spans="1:6" ht="18" customHeight="1">
      <c r="A47" s="573" t="s">
        <v>755</v>
      </c>
      <c r="B47" s="29"/>
      <c r="C47" s="29"/>
      <c r="D47" s="585"/>
    </row>
    <row r="48" spans="1:6" ht="39.65" customHeight="1">
      <c r="A48" s="629" t="s">
        <v>757</v>
      </c>
      <c r="B48" s="629"/>
      <c r="C48" s="629"/>
      <c r="D48" s="629"/>
      <c r="E48" s="558"/>
      <c r="F48" s="558"/>
    </row>
    <row r="49" spans="1:12" ht="18" customHeight="1">
      <c r="A49" s="14"/>
      <c r="B49" s="14"/>
      <c r="C49" s="14"/>
      <c r="D49" s="557"/>
    </row>
    <row r="50" spans="1:12" s="26" customFormat="1" ht="18" customHeight="1">
      <c r="A50" s="14"/>
      <c r="B50" s="14"/>
      <c r="C50" s="14"/>
      <c r="D50" s="557"/>
      <c r="E50" s="2"/>
      <c r="F50" s="2"/>
      <c r="G50" s="2"/>
      <c r="H50" s="2"/>
      <c r="I50" s="2"/>
      <c r="J50" s="2"/>
      <c r="K50" s="2"/>
      <c r="L50" s="2"/>
    </row>
    <row r="52" spans="1:12" s="26" customFormat="1" ht="18" customHeight="1">
      <c r="A52" s="2"/>
      <c r="B52" s="2"/>
      <c r="C52" s="2"/>
      <c r="D52" s="2"/>
      <c r="E52" s="2"/>
      <c r="F52" s="2"/>
      <c r="G52" s="2"/>
      <c r="H52" s="2"/>
      <c r="I52" s="2"/>
      <c r="J52" s="2"/>
      <c r="K52" s="2"/>
      <c r="L52" s="2"/>
    </row>
    <row r="53" spans="1:12" s="26" customFormat="1" ht="18" customHeight="1">
      <c r="A53" s="2"/>
      <c r="B53" s="2"/>
      <c r="C53" s="2"/>
      <c r="D53" s="2"/>
      <c r="E53" s="2"/>
      <c r="F53" s="2"/>
      <c r="G53" s="2"/>
      <c r="H53" s="2"/>
      <c r="I53" s="2"/>
      <c r="J53" s="2"/>
      <c r="K53" s="2"/>
      <c r="L53" s="2"/>
    </row>
    <row r="54" spans="1:12" s="26" customFormat="1" ht="6" customHeight="1">
      <c r="A54" s="2"/>
      <c r="B54" s="2"/>
      <c r="C54" s="2"/>
      <c r="D54" s="2"/>
      <c r="E54" s="2"/>
      <c r="F54" s="2"/>
      <c r="G54" s="2"/>
      <c r="H54" s="2"/>
      <c r="I54" s="2"/>
      <c r="J54" s="2"/>
      <c r="K54" s="2"/>
      <c r="L54" s="2"/>
    </row>
    <row r="55" spans="1:12" s="26" customFormat="1" ht="18" customHeight="1">
      <c r="A55" s="2"/>
      <c r="B55" s="2"/>
      <c r="C55" s="2"/>
      <c r="D55" s="2"/>
      <c r="E55" s="2"/>
      <c r="F55" s="2"/>
      <c r="G55" s="2"/>
      <c r="H55" s="2"/>
      <c r="I55" s="2"/>
      <c r="J55" s="2"/>
      <c r="K55" s="2"/>
      <c r="L55" s="2"/>
    </row>
    <row r="56" spans="1:12" s="26" customFormat="1" ht="18" customHeight="1">
      <c r="A56" s="2"/>
      <c r="B56" s="2"/>
      <c r="C56" s="2"/>
      <c r="D56" s="2"/>
      <c r="E56" s="2"/>
      <c r="F56" s="2"/>
      <c r="G56" s="2"/>
      <c r="H56" s="2"/>
      <c r="I56" s="2"/>
      <c r="J56" s="2"/>
      <c r="K56" s="2"/>
      <c r="L56" s="2"/>
    </row>
    <row r="57" spans="1:12" s="26" customFormat="1" ht="6" customHeight="1">
      <c r="A57" s="2"/>
      <c r="B57" s="2"/>
      <c r="C57" s="2"/>
      <c r="D57" s="2"/>
      <c r="E57" s="2"/>
      <c r="F57" s="2"/>
      <c r="G57" s="2"/>
      <c r="H57" s="2"/>
      <c r="I57" s="2"/>
      <c r="J57" s="2"/>
      <c r="K57" s="2"/>
      <c r="L57" s="2"/>
    </row>
    <row r="58" spans="1:12" s="26" customFormat="1" ht="18" customHeight="1">
      <c r="A58" s="2"/>
      <c r="B58" s="2"/>
      <c r="C58" s="2"/>
      <c r="D58" s="2"/>
      <c r="E58" s="2"/>
      <c r="F58" s="2"/>
      <c r="G58" s="2"/>
      <c r="H58" s="2"/>
      <c r="I58" s="2"/>
      <c r="J58" s="2"/>
      <c r="K58" s="2"/>
      <c r="L58" s="2"/>
    </row>
    <row r="59" spans="1:12" s="26" customFormat="1" ht="18" customHeight="1">
      <c r="A59" s="2"/>
      <c r="B59" s="2"/>
      <c r="C59" s="2"/>
      <c r="D59" s="2"/>
      <c r="E59" s="2"/>
      <c r="F59" s="2"/>
      <c r="G59" s="2"/>
      <c r="H59" s="2"/>
      <c r="I59" s="2"/>
      <c r="J59" s="2"/>
      <c r="K59" s="2"/>
      <c r="L59" s="2"/>
    </row>
    <row r="60" spans="1:12" s="26" customFormat="1" ht="6" customHeight="1">
      <c r="A60" s="2"/>
      <c r="B60" s="2"/>
      <c r="C60" s="2"/>
      <c r="D60" s="2"/>
      <c r="E60" s="2"/>
      <c r="F60" s="2"/>
      <c r="G60" s="2"/>
      <c r="H60" s="2"/>
      <c r="I60" s="2"/>
      <c r="J60" s="2"/>
      <c r="K60" s="2"/>
      <c r="L60" s="2"/>
    </row>
    <row r="61" spans="1:12" s="26" customFormat="1" ht="18" customHeight="1">
      <c r="A61" s="2"/>
      <c r="B61" s="2"/>
      <c r="C61" s="2"/>
      <c r="D61" s="2"/>
      <c r="E61" s="2"/>
      <c r="F61" s="2"/>
      <c r="G61" s="2"/>
      <c r="H61" s="2"/>
      <c r="I61" s="2"/>
      <c r="J61" s="2"/>
      <c r="K61" s="2"/>
      <c r="L61" s="2"/>
    </row>
    <row r="62" spans="1:12" s="26" customFormat="1" ht="18" customHeight="1">
      <c r="A62" s="2"/>
      <c r="B62" s="2"/>
      <c r="C62" s="2"/>
      <c r="D62" s="2"/>
      <c r="E62" s="2"/>
      <c r="F62" s="2"/>
      <c r="G62" s="2"/>
      <c r="H62" s="2"/>
      <c r="I62" s="2"/>
      <c r="J62" s="2"/>
      <c r="K62" s="2"/>
      <c r="L62" s="2"/>
    </row>
  </sheetData>
  <mergeCells count="5">
    <mergeCell ref="B6:D6"/>
    <mergeCell ref="B14:D14"/>
    <mergeCell ref="A48:D48"/>
    <mergeCell ref="B22:C22"/>
    <mergeCell ref="A40:C41"/>
  </mergeCells>
  <phoneticPr fontId="3"/>
  <printOptions horizontalCentered="1"/>
  <pageMargins left="0.59055118110236227" right="0.59055118110236227" top="0.78740157480314965" bottom="0.39370078740157483" header="0.31496062992125984" footer="0.31496062992125984"/>
  <pageSetup paperSize="9" scale="81"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view="pageBreakPreview" topLeftCell="A22" zoomScale="85" zoomScaleNormal="85" zoomScaleSheetLayoutView="85" zoomScalePageLayoutView="85" workbookViewId="0">
      <selection activeCell="A29" sqref="A29:J29"/>
    </sheetView>
  </sheetViews>
  <sheetFormatPr defaultColWidth="9" defaultRowHeight="13"/>
  <cols>
    <col min="1" max="1" width="9.81640625" style="355" customWidth="1"/>
    <col min="2" max="4" width="9" style="355"/>
    <col min="5" max="5" width="13.6328125" style="355" customWidth="1"/>
    <col min="6" max="6" width="22.453125" style="355" customWidth="1"/>
    <col min="7" max="7" width="26.6328125" style="355" customWidth="1"/>
    <col min="8" max="10" width="13.6328125" style="355" customWidth="1"/>
    <col min="11" max="11" width="36.08984375" style="355" bestFit="1" customWidth="1"/>
    <col min="12" max="22" width="9" style="356"/>
    <col min="23" max="16384" width="9" style="355"/>
  </cols>
  <sheetData>
    <row r="1" spans="1:23" s="185" customFormat="1" ht="23.5">
      <c r="A1" s="658" t="s">
        <v>625</v>
      </c>
      <c r="B1" s="659"/>
      <c r="C1" s="659"/>
      <c r="D1" s="659"/>
      <c r="E1" s="659"/>
      <c r="F1" s="659"/>
      <c r="G1" s="659"/>
      <c r="H1" s="659"/>
      <c r="I1" s="659"/>
      <c r="J1" s="660"/>
      <c r="L1" s="236"/>
      <c r="M1" s="236"/>
      <c r="N1" s="236"/>
      <c r="O1" s="236"/>
      <c r="P1" s="236"/>
      <c r="Q1" s="236"/>
      <c r="R1" s="236"/>
      <c r="S1" s="236"/>
      <c r="T1" s="236"/>
      <c r="U1" s="236"/>
      <c r="V1" s="236"/>
    </row>
    <row r="2" spans="1:23" ht="21" customHeight="1">
      <c r="A2" s="661" t="s">
        <v>624</v>
      </c>
      <c r="B2" s="662"/>
      <c r="C2" s="662"/>
      <c r="D2" s="662"/>
      <c r="E2" s="662"/>
      <c r="F2" s="662"/>
      <c r="G2" s="662"/>
      <c r="H2" s="662"/>
      <c r="I2" s="662"/>
      <c r="J2" s="663"/>
    </row>
    <row r="3" spans="1:23" ht="13.5" customHeight="1">
      <c r="A3" s="387"/>
      <c r="B3" s="651"/>
      <c r="C3" s="652"/>
      <c r="D3" s="652"/>
      <c r="E3" s="652"/>
      <c r="F3" s="652"/>
      <c r="G3" s="652"/>
      <c r="H3" s="386" t="s">
        <v>499</v>
      </c>
      <c r="I3" s="386" t="s">
        <v>623</v>
      </c>
      <c r="J3" s="385" t="s">
        <v>622</v>
      </c>
    </row>
    <row r="4" spans="1:23" ht="20.149999999999999" customHeight="1">
      <c r="A4" s="653">
        <v>1</v>
      </c>
      <c r="B4" s="664" t="s">
        <v>621</v>
      </c>
      <c r="C4" s="665"/>
      <c r="D4" s="665"/>
      <c r="E4" s="665"/>
      <c r="F4" s="665"/>
      <c r="G4" s="665"/>
      <c r="H4" s="665"/>
      <c r="I4" s="665"/>
      <c r="J4" s="666"/>
    </row>
    <row r="5" spans="1:23" ht="57" customHeight="1">
      <c r="A5" s="653"/>
      <c r="B5" s="648" t="s">
        <v>620</v>
      </c>
      <c r="C5" s="649"/>
      <c r="D5" s="649"/>
      <c r="E5" s="649"/>
      <c r="F5" s="649"/>
      <c r="G5" s="649"/>
      <c r="H5" s="383" t="s">
        <v>619</v>
      </c>
      <c r="I5" s="384" t="s">
        <v>618</v>
      </c>
      <c r="J5" s="367" t="s">
        <v>617</v>
      </c>
      <c r="K5" s="639"/>
      <c r="L5" s="644"/>
      <c r="M5" s="644"/>
      <c r="N5" s="644"/>
      <c r="O5" s="644"/>
      <c r="P5" s="644"/>
      <c r="Q5" s="644"/>
      <c r="R5" s="644"/>
      <c r="S5" s="644"/>
      <c r="T5" s="644"/>
      <c r="U5" s="644"/>
      <c r="V5" s="644"/>
    </row>
    <row r="6" spans="1:23" ht="20.149999999999999" customHeight="1">
      <c r="A6" s="653">
        <v>2</v>
      </c>
      <c r="B6" s="645" t="s">
        <v>616</v>
      </c>
      <c r="C6" s="646"/>
      <c r="D6" s="646"/>
      <c r="E6" s="646"/>
      <c r="F6" s="646"/>
      <c r="G6" s="646"/>
      <c r="H6" s="646"/>
      <c r="I6" s="646"/>
      <c r="J6" s="647"/>
      <c r="K6" s="360"/>
    </row>
    <row r="7" spans="1:23" ht="88.5" customHeight="1">
      <c r="A7" s="653"/>
      <c r="B7" s="650" t="s">
        <v>615</v>
      </c>
      <c r="C7" s="650"/>
      <c r="D7" s="650"/>
      <c r="E7" s="650"/>
      <c r="F7" s="650"/>
      <c r="G7" s="650"/>
      <c r="H7" s="368"/>
      <c r="I7" s="368"/>
      <c r="J7" s="363">
        <v>42468</v>
      </c>
      <c r="K7" s="639"/>
      <c r="L7" s="644"/>
      <c r="M7" s="644"/>
      <c r="N7" s="644"/>
      <c r="O7" s="644"/>
      <c r="P7" s="644"/>
      <c r="Q7" s="644"/>
      <c r="R7" s="644"/>
      <c r="S7" s="644"/>
      <c r="T7" s="644"/>
      <c r="U7" s="644"/>
      <c r="V7" s="644"/>
    </row>
    <row r="8" spans="1:23" ht="20.149999999999999" customHeight="1">
      <c r="A8" s="653">
        <v>3</v>
      </c>
      <c r="B8" s="645" t="s">
        <v>614</v>
      </c>
      <c r="C8" s="646"/>
      <c r="D8" s="646"/>
      <c r="E8" s="646"/>
      <c r="F8" s="646"/>
      <c r="G8" s="646"/>
      <c r="H8" s="646"/>
      <c r="I8" s="646"/>
      <c r="J8" s="647"/>
      <c r="K8" s="360"/>
    </row>
    <row r="9" spans="1:23" ht="144.75" customHeight="1">
      <c r="A9" s="653"/>
      <c r="B9" s="648" t="s">
        <v>613</v>
      </c>
      <c r="C9" s="649"/>
      <c r="D9" s="649"/>
      <c r="E9" s="649"/>
      <c r="F9" s="649"/>
      <c r="G9" s="649"/>
      <c r="H9" s="383" t="s">
        <v>612</v>
      </c>
      <c r="I9" s="383" t="s">
        <v>612</v>
      </c>
      <c r="J9" s="367" t="s">
        <v>611</v>
      </c>
      <c r="K9" s="638"/>
      <c r="L9" s="644"/>
      <c r="M9" s="644"/>
      <c r="N9" s="644"/>
      <c r="O9" s="644"/>
      <c r="P9" s="644"/>
      <c r="Q9" s="644"/>
      <c r="R9" s="644"/>
      <c r="S9" s="644"/>
      <c r="T9" s="644"/>
      <c r="U9" s="644"/>
      <c r="V9" s="644"/>
    </row>
    <row r="10" spans="1:23" ht="16.5">
      <c r="A10" s="653">
        <v>4</v>
      </c>
      <c r="B10" s="641" t="s">
        <v>610</v>
      </c>
      <c r="C10" s="642"/>
      <c r="D10" s="642"/>
      <c r="E10" s="642"/>
      <c r="F10" s="642"/>
      <c r="G10" s="642"/>
      <c r="H10" s="642"/>
      <c r="I10" s="642"/>
      <c r="J10" s="643"/>
      <c r="K10" s="360"/>
    </row>
    <row r="11" spans="1:23" ht="98.25" customHeight="1">
      <c r="A11" s="653"/>
      <c r="B11" s="648" t="s">
        <v>609</v>
      </c>
      <c r="C11" s="649"/>
      <c r="D11" s="649"/>
      <c r="E11" s="649"/>
      <c r="F11" s="649"/>
      <c r="G11" s="649"/>
      <c r="H11" s="379"/>
      <c r="I11" s="379"/>
      <c r="J11" s="380"/>
      <c r="K11" s="382"/>
      <c r="L11" s="639"/>
      <c r="M11" s="638"/>
      <c r="N11" s="638"/>
      <c r="O11" s="638"/>
      <c r="P11" s="638"/>
      <c r="Q11" s="638"/>
      <c r="R11" s="638"/>
      <c r="S11" s="638"/>
      <c r="T11" s="638"/>
      <c r="U11" s="638"/>
      <c r="V11" s="638"/>
      <c r="W11" s="365"/>
    </row>
    <row r="12" spans="1:23" s="369" customFormat="1" ht="21" customHeight="1">
      <c r="A12" s="667">
        <v>5</v>
      </c>
      <c r="B12" s="668" t="s">
        <v>608</v>
      </c>
      <c r="C12" s="669"/>
      <c r="D12" s="669"/>
      <c r="E12" s="669"/>
      <c r="F12" s="669"/>
      <c r="G12" s="669"/>
      <c r="H12" s="669"/>
      <c r="I12" s="669"/>
      <c r="J12" s="670"/>
      <c r="K12" s="377"/>
      <c r="L12" s="371"/>
      <c r="M12" s="376"/>
      <c r="N12" s="376"/>
      <c r="O12" s="376"/>
      <c r="P12" s="376"/>
      <c r="Q12" s="376"/>
      <c r="R12" s="376"/>
      <c r="S12" s="376"/>
      <c r="T12" s="376"/>
      <c r="U12" s="376"/>
      <c r="V12" s="376"/>
      <c r="W12" s="376"/>
    </row>
    <row r="13" spans="1:23" s="369" customFormat="1" ht="50" customHeight="1">
      <c r="A13" s="667"/>
      <c r="B13" s="671" t="s">
        <v>607</v>
      </c>
      <c r="C13" s="672"/>
      <c r="D13" s="672"/>
      <c r="E13" s="672"/>
      <c r="F13" s="672"/>
      <c r="G13" s="672"/>
      <c r="H13" s="381"/>
      <c r="I13" s="381"/>
      <c r="J13" s="373"/>
      <c r="K13" s="372"/>
      <c r="L13" s="371"/>
      <c r="M13" s="640"/>
      <c r="N13" s="640"/>
      <c r="O13" s="640"/>
      <c r="P13" s="640"/>
      <c r="Q13" s="640"/>
      <c r="R13" s="640"/>
      <c r="S13" s="640"/>
      <c r="T13" s="640"/>
      <c r="U13" s="640"/>
      <c r="V13" s="640"/>
      <c r="W13" s="640"/>
    </row>
    <row r="14" spans="1:23" ht="20.149999999999999" customHeight="1">
      <c r="A14" s="653">
        <v>6</v>
      </c>
      <c r="B14" s="641" t="s">
        <v>606</v>
      </c>
      <c r="C14" s="642"/>
      <c r="D14" s="642"/>
      <c r="E14" s="642"/>
      <c r="F14" s="642"/>
      <c r="G14" s="642"/>
      <c r="H14" s="642"/>
      <c r="I14" s="642"/>
      <c r="J14" s="643"/>
      <c r="K14" s="366"/>
      <c r="L14" s="370"/>
      <c r="M14" s="370"/>
      <c r="N14" s="370"/>
      <c r="O14" s="370"/>
      <c r="P14" s="370"/>
      <c r="Q14" s="370"/>
      <c r="R14" s="370"/>
      <c r="S14" s="370"/>
      <c r="T14" s="370"/>
      <c r="U14" s="370"/>
      <c r="V14" s="370"/>
      <c r="W14" s="365"/>
    </row>
    <row r="15" spans="1:23" ht="120" customHeight="1">
      <c r="A15" s="653"/>
      <c r="B15" s="648" t="s">
        <v>605</v>
      </c>
      <c r="C15" s="649"/>
      <c r="D15" s="649"/>
      <c r="E15" s="649"/>
      <c r="F15" s="649"/>
      <c r="G15" s="649"/>
      <c r="H15" s="379"/>
      <c r="I15" s="379"/>
      <c r="J15" s="380"/>
      <c r="K15" s="637"/>
      <c r="L15" s="638"/>
      <c r="M15" s="638"/>
      <c r="N15" s="638"/>
      <c r="O15" s="638"/>
      <c r="P15" s="638"/>
      <c r="Q15" s="638"/>
      <c r="R15" s="638"/>
      <c r="S15" s="638"/>
      <c r="T15" s="638"/>
      <c r="U15" s="638"/>
      <c r="V15" s="366"/>
      <c r="W15" s="365"/>
    </row>
    <row r="16" spans="1:23" ht="20.149999999999999" customHeight="1">
      <c r="A16" s="653">
        <v>7</v>
      </c>
      <c r="B16" s="641" t="s">
        <v>483</v>
      </c>
      <c r="C16" s="642"/>
      <c r="D16" s="642"/>
      <c r="E16" s="642"/>
      <c r="F16" s="642"/>
      <c r="G16" s="642"/>
      <c r="H16" s="642"/>
      <c r="I16" s="642"/>
      <c r="J16" s="643"/>
      <c r="K16" s="366"/>
      <c r="L16" s="370"/>
      <c r="M16" s="370"/>
      <c r="N16" s="370"/>
      <c r="O16" s="370"/>
      <c r="P16" s="370"/>
      <c r="Q16" s="370"/>
      <c r="R16" s="370"/>
      <c r="S16" s="370"/>
      <c r="T16" s="370"/>
      <c r="U16" s="370"/>
      <c r="V16" s="370"/>
      <c r="W16" s="365"/>
    </row>
    <row r="17" spans="1:23" ht="35.15" customHeight="1">
      <c r="A17" s="653"/>
      <c r="B17" s="648" t="s">
        <v>604</v>
      </c>
      <c r="C17" s="649"/>
      <c r="D17" s="649"/>
      <c r="E17" s="649"/>
      <c r="F17" s="649"/>
      <c r="G17" s="649"/>
      <c r="H17" s="379"/>
      <c r="I17" s="379"/>
      <c r="J17" s="378" t="s">
        <v>603</v>
      </c>
      <c r="K17" s="639"/>
      <c r="L17" s="638"/>
      <c r="M17" s="638"/>
      <c r="N17" s="638"/>
      <c r="O17" s="638"/>
      <c r="P17" s="638"/>
      <c r="Q17" s="638"/>
      <c r="R17" s="638"/>
      <c r="S17" s="638"/>
      <c r="T17" s="638"/>
      <c r="U17" s="638"/>
      <c r="V17" s="638"/>
      <c r="W17" s="365"/>
    </row>
    <row r="18" spans="1:23" s="369" customFormat="1" ht="20.149999999999999" customHeight="1">
      <c r="A18" s="667">
        <v>8</v>
      </c>
      <c r="B18" s="668" t="s">
        <v>602</v>
      </c>
      <c r="C18" s="669"/>
      <c r="D18" s="669"/>
      <c r="E18" s="669"/>
      <c r="F18" s="669"/>
      <c r="G18" s="669"/>
      <c r="H18" s="669"/>
      <c r="I18" s="669"/>
      <c r="J18" s="670"/>
      <c r="K18" s="377"/>
      <c r="L18" s="371"/>
      <c r="M18" s="376"/>
      <c r="N18" s="376"/>
      <c r="O18" s="376"/>
      <c r="P18" s="376"/>
      <c r="Q18" s="376"/>
      <c r="R18" s="376"/>
      <c r="S18" s="376"/>
      <c r="T18" s="376"/>
      <c r="U18" s="376"/>
      <c r="V18" s="376"/>
      <c r="W18" s="376"/>
    </row>
    <row r="19" spans="1:23" s="369" customFormat="1" ht="35.15" customHeight="1">
      <c r="A19" s="667"/>
      <c r="B19" s="671" t="s">
        <v>601</v>
      </c>
      <c r="C19" s="673"/>
      <c r="D19" s="673"/>
      <c r="E19" s="673"/>
      <c r="F19" s="673"/>
      <c r="G19" s="674"/>
      <c r="H19" s="375"/>
      <c r="I19" s="374"/>
      <c r="J19" s="373"/>
      <c r="K19" s="372"/>
      <c r="L19" s="371"/>
      <c r="M19" s="370"/>
      <c r="N19" s="370"/>
      <c r="O19" s="370"/>
      <c r="P19" s="370"/>
      <c r="Q19" s="370"/>
      <c r="R19" s="370"/>
      <c r="S19" s="370"/>
      <c r="T19" s="370"/>
      <c r="U19" s="370"/>
      <c r="V19" s="370"/>
      <c r="W19" s="365"/>
    </row>
    <row r="20" spans="1:23" ht="20.149999999999999" customHeight="1">
      <c r="A20" s="675">
        <v>9</v>
      </c>
      <c r="B20" s="641" t="s">
        <v>600</v>
      </c>
      <c r="C20" s="642"/>
      <c r="D20" s="642"/>
      <c r="E20" s="642"/>
      <c r="F20" s="642"/>
      <c r="G20" s="642"/>
      <c r="H20" s="642"/>
      <c r="I20" s="642"/>
      <c r="J20" s="643"/>
      <c r="K20" s="366"/>
      <c r="L20" s="639"/>
      <c r="M20" s="639"/>
      <c r="N20" s="639"/>
      <c r="O20" s="639"/>
      <c r="P20" s="639"/>
      <c r="Q20" s="639"/>
      <c r="R20" s="639"/>
      <c r="S20" s="639"/>
      <c r="T20" s="639"/>
      <c r="U20" s="639"/>
      <c r="V20" s="639"/>
      <c r="W20" s="365"/>
    </row>
    <row r="21" spans="1:23" ht="49.5">
      <c r="A21" s="676"/>
      <c r="B21" s="650" t="s">
        <v>599</v>
      </c>
      <c r="C21" s="650"/>
      <c r="D21" s="650"/>
      <c r="E21" s="650"/>
      <c r="F21" s="650"/>
      <c r="G21" s="650"/>
      <c r="H21" s="368"/>
      <c r="I21" s="368"/>
      <c r="J21" s="367" t="s">
        <v>598</v>
      </c>
      <c r="K21" s="366"/>
      <c r="L21" s="639"/>
      <c r="M21" s="639"/>
      <c r="N21" s="639"/>
      <c r="O21" s="639"/>
      <c r="P21" s="639"/>
      <c r="Q21" s="639"/>
      <c r="R21" s="639"/>
      <c r="S21" s="639"/>
      <c r="T21" s="639"/>
      <c r="U21" s="639"/>
      <c r="V21" s="639"/>
      <c r="W21" s="365"/>
    </row>
    <row r="22" spans="1:23" ht="20.149999999999999" customHeight="1">
      <c r="A22" s="653">
        <v>10</v>
      </c>
      <c r="B22" s="645" t="s">
        <v>597</v>
      </c>
      <c r="C22" s="646"/>
      <c r="D22" s="646"/>
      <c r="E22" s="646"/>
      <c r="F22" s="646"/>
      <c r="G22" s="646"/>
      <c r="H22" s="646"/>
      <c r="I22" s="646"/>
      <c r="J22" s="647"/>
      <c r="K22" s="360"/>
    </row>
    <row r="23" spans="1:23" ht="140.25" customHeight="1">
      <c r="A23" s="653"/>
      <c r="B23" s="650" t="s">
        <v>596</v>
      </c>
      <c r="C23" s="677"/>
      <c r="D23" s="677"/>
      <c r="E23" s="677"/>
      <c r="F23" s="677"/>
      <c r="G23" s="677"/>
      <c r="H23" s="364" t="s">
        <v>595</v>
      </c>
      <c r="I23" s="364" t="s">
        <v>594</v>
      </c>
      <c r="J23" s="363" t="s">
        <v>593</v>
      </c>
      <c r="K23" s="360"/>
      <c r="L23" s="644"/>
      <c r="M23" s="644"/>
      <c r="N23" s="644"/>
      <c r="O23" s="644"/>
      <c r="P23" s="644"/>
      <c r="Q23" s="644"/>
      <c r="R23" s="644"/>
      <c r="S23" s="644"/>
      <c r="T23" s="644"/>
      <c r="U23" s="644"/>
      <c r="V23" s="644"/>
    </row>
    <row r="24" spans="1:23" ht="19.75" customHeight="1">
      <c r="A24" s="561"/>
      <c r="B24" s="654" t="s">
        <v>592</v>
      </c>
      <c r="C24" s="654"/>
      <c r="D24" s="654"/>
      <c r="E24" s="654"/>
      <c r="F24" s="654"/>
      <c r="G24" s="654"/>
      <c r="H24" s="654"/>
      <c r="I24" s="654"/>
      <c r="J24" s="565"/>
      <c r="K24" s="360"/>
      <c r="L24" s="547"/>
      <c r="M24" s="547"/>
      <c r="N24" s="547"/>
      <c r="O24" s="547"/>
      <c r="P24" s="547"/>
      <c r="Q24" s="547"/>
      <c r="R24" s="547"/>
      <c r="S24" s="547"/>
      <c r="T24" s="547"/>
      <c r="U24" s="547"/>
      <c r="V24" s="547"/>
    </row>
    <row r="25" spans="1:23" ht="19.75" customHeight="1">
      <c r="A25" s="561"/>
      <c r="B25" s="655"/>
      <c r="C25" s="655"/>
      <c r="D25" s="655"/>
      <c r="E25" s="655"/>
      <c r="F25" s="655"/>
      <c r="G25" s="655"/>
      <c r="H25" s="655"/>
      <c r="I25" s="655"/>
      <c r="J25" s="565"/>
      <c r="K25" s="360"/>
      <c r="L25" s="547"/>
      <c r="M25" s="547"/>
      <c r="N25" s="547"/>
      <c r="O25" s="547"/>
      <c r="P25" s="547"/>
      <c r="Q25" s="547"/>
      <c r="R25" s="547"/>
      <c r="S25" s="547"/>
      <c r="T25" s="547"/>
      <c r="U25" s="547"/>
      <c r="V25" s="547"/>
    </row>
    <row r="26" spans="1:23" ht="19.75" customHeight="1">
      <c r="A26" s="561"/>
      <c r="B26" s="656"/>
      <c r="C26" s="656"/>
      <c r="D26" s="656"/>
      <c r="E26" s="656"/>
      <c r="F26" s="656"/>
      <c r="G26" s="656"/>
      <c r="H26" s="656"/>
      <c r="I26" s="656"/>
      <c r="J26" s="565"/>
      <c r="K26" s="360"/>
      <c r="L26" s="547"/>
      <c r="M26" s="547"/>
      <c r="N26" s="547"/>
      <c r="O26" s="547"/>
      <c r="P26" s="547"/>
      <c r="Q26" s="547"/>
      <c r="R26" s="547"/>
      <c r="S26" s="547"/>
      <c r="T26" s="547"/>
      <c r="U26" s="547"/>
      <c r="V26" s="547"/>
    </row>
    <row r="27" spans="1:23" ht="19.75" customHeight="1">
      <c r="A27" s="561"/>
      <c r="B27" s="562"/>
      <c r="C27" s="563"/>
      <c r="D27" s="563"/>
      <c r="E27" s="563"/>
      <c r="F27" s="563"/>
      <c r="G27" s="563"/>
      <c r="H27" s="564"/>
      <c r="I27" s="564"/>
      <c r="J27" s="565"/>
      <c r="K27" s="360"/>
      <c r="L27" s="547"/>
      <c r="M27" s="547"/>
      <c r="N27" s="547"/>
      <c r="O27" s="547"/>
      <c r="P27" s="547"/>
      <c r="Q27" s="547"/>
      <c r="R27" s="547"/>
      <c r="S27" s="547"/>
      <c r="T27" s="547"/>
      <c r="U27" s="547"/>
      <c r="V27" s="547"/>
    </row>
    <row r="28" spans="1:23" ht="20.25" customHeight="1">
      <c r="A28" s="362" t="s">
        <v>755</v>
      </c>
      <c r="B28" s="566"/>
      <c r="C28" s="566"/>
      <c r="D28" s="566"/>
      <c r="E28" s="566"/>
      <c r="F28" s="566"/>
      <c r="G28" s="566"/>
      <c r="H28" s="566"/>
      <c r="I28" s="566"/>
      <c r="J28" s="361"/>
      <c r="K28" s="360"/>
    </row>
    <row r="29" spans="1:23" ht="43.75" customHeight="1">
      <c r="A29" s="629" t="s">
        <v>758</v>
      </c>
      <c r="B29" s="629"/>
      <c r="C29" s="629"/>
      <c r="D29" s="629"/>
      <c r="E29" s="629"/>
      <c r="F29" s="629"/>
      <c r="G29" s="629"/>
      <c r="H29" s="629"/>
      <c r="I29" s="629"/>
      <c r="J29" s="657"/>
    </row>
    <row r="30" spans="1:23" ht="20.25" customHeight="1">
      <c r="A30" s="359"/>
      <c r="B30" s="567"/>
      <c r="C30" s="567"/>
      <c r="D30" s="567"/>
      <c r="E30" s="567"/>
      <c r="F30" s="567"/>
      <c r="G30" s="567"/>
      <c r="H30" s="567"/>
      <c r="I30" s="567"/>
      <c r="J30" s="358"/>
    </row>
    <row r="31" spans="1:23" ht="20.25" customHeight="1">
      <c r="A31" s="559"/>
      <c r="B31" s="548"/>
      <c r="C31" s="548"/>
      <c r="D31" s="548"/>
      <c r="E31" s="548"/>
      <c r="F31" s="548"/>
      <c r="G31" s="548"/>
      <c r="H31" s="548"/>
      <c r="I31" s="548"/>
      <c r="J31" s="560"/>
      <c r="L31" s="547"/>
      <c r="M31" s="547"/>
      <c r="N31" s="547"/>
      <c r="O31" s="547"/>
      <c r="P31" s="547"/>
      <c r="Q31" s="547"/>
      <c r="R31" s="547"/>
      <c r="S31" s="547"/>
      <c r="T31" s="547"/>
      <c r="U31" s="547"/>
      <c r="V31" s="547"/>
    </row>
    <row r="32" spans="1:23" ht="20.25" customHeight="1">
      <c r="A32" s="357"/>
      <c r="B32" s="357"/>
      <c r="C32" s="357"/>
      <c r="D32" s="357"/>
      <c r="E32" s="357"/>
      <c r="F32" s="357"/>
      <c r="G32" s="357"/>
      <c r="H32" s="357"/>
      <c r="I32" s="357"/>
      <c r="J32" s="357"/>
    </row>
    <row r="33" spans="1:10" ht="20.25" customHeight="1">
      <c r="A33" s="357"/>
      <c r="B33" s="357"/>
      <c r="C33" s="357"/>
      <c r="D33" s="357"/>
      <c r="E33" s="357"/>
      <c r="F33" s="357"/>
      <c r="G33" s="357"/>
      <c r="H33" s="357"/>
      <c r="I33" s="357"/>
      <c r="J33" s="357"/>
    </row>
    <row r="34" spans="1:10" ht="13.5" customHeight="1"/>
    <row r="35" spans="1:10" ht="13.5" customHeight="1"/>
    <row r="36" spans="1:10" ht="13.5" customHeight="1"/>
    <row r="37" spans="1:10" ht="13.5" customHeight="1"/>
    <row r="38" spans="1:10" ht="13.5" customHeight="1"/>
    <row r="39" spans="1:10" ht="13.5" customHeight="1"/>
    <row r="40" spans="1:10" ht="13.5" customHeight="1"/>
    <row r="41" spans="1:10" ht="13.5" customHeight="1"/>
    <row r="42" spans="1:10" ht="13.5" customHeight="1"/>
  </sheetData>
  <mergeCells count="44">
    <mergeCell ref="L23:V23"/>
    <mergeCell ref="A20:A21"/>
    <mergeCell ref="B21:G21"/>
    <mergeCell ref="A22:A23"/>
    <mergeCell ref="B23:G23"/>
    <mergeCell ref="B20:J20"/>
    <mergeCell ref="L20:V21"/>
    <mergeCell ref="B22:J22"/>
    <mergeCell ref="B24:I26"/>
    <mergeCell ref="A29:J29"/>
    <mergeCell ref="A1:J1"/>
    <mergeCell ref="A2:J2"/>
    <mergeCell ref="B4:J4"/>
    <mergeCell ref="A8:A9"/>
    <mergeCell ref="A10:A11"/>
    <mergeCell ref="A12:A13"/>
    <mergeCell ref="B12:J12"/>
    <mergeCell ref="B13:G13"/>
    <mergeCell ref="A18:A19"/>
    <mergeCell ref="B19:G19"/>
    <mergeCell ref="A14:A15"/>
    <mergeCell ref="B18:J18"/>
    <mergeCell ref="A16:A17"/>
    <mergeCell ref="K5:V5"/>
    <mergeCell ref="B6:J6"/>
    <mergeCell ref="B3:G3"/>
    <mergeCell ref="A4:A5"/>
    <mergeCell ref="B5:G5"/>
    <mergeCell ref="A6:A7"/>
    <mergeCell ref="K15:U15"/>
    <mergeCell ref="K17:V17"/>
    <mergeCell ref="M13:W13"/>
    <mergeCell ref="B14:J14"/>
    <mergeCell ref="K7:V7"/>
    <mergeCell ref="B8:J8"/>
    <mergeCell ref="K9:V9"/>
    <mergeCell ref="B10:J10"/>
    <mergeCell ref="L11:V11"/>
    <mergeCell ref="B11:G11"/>
    <mergeCell ref="B9:G9"/>
    <mergeCell ref="B7:G7"/>
    <mergeCell ref="B17:G17"/>
    <mergeCell ref="B15:G15"/>
    <mergeCell ref="B16:J16"/>
  </mergeCells>
  <phoneticPr fontId="3"/>
  <printOptions horizontalCentered="1" verticalCentered="1"/>
  <pageMargins left="0.70866141732283472" right="0.70866141732283472" top="0.74803149606299213" bottom="0.74803149606299213" header="0.31496062992125984" footer="0.31496062992125984"/>
  <pageSetup paperSize="9" scale="62" orientation="portrait" horizontalDpi="4294967293" r:id="rId1"/>
  <headerFooter scaleWithDoc="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topLeftCell="A10" zoomScale="60" zoomScaleNormal="100" workbookViewId="0">
      <selection activeCell="A25" sqref="A25:N26"/>
    </sheetView>
  </sheetViews>
  <sheetFormatPr defaultColWidth="8.90625" defaultRowHeight="13"/>
  <cols>
    <col min="1" max="1" width="5.08984375" style="30" customWidth="1"/>
    <col min="2" max="13" width="6" style="30" customWidth="1"/>
    <col min="14" max="16384" width="8.90625" style="30"/>
  </cols>
  <sheetData>
    <row r="1" spans="1:15" ht="23.5">
      <c r="A1" s="679" t="s">
        <v>744</v>
      </c>
      <c r="B1" s="679"/>
      <c r="C1" s="679"/>
      <c r="D1" s="679"/>
      <c r="E1" s="679"/>
      <c r="F1" s="679"/>
      <c r="G1" s="679"/>
      <c r="H1" s="679"/>
      <c r="I1" s="679"/>
      <c r="J1" s="679"/>
      <c r="K1" s="679"/>
      <c r="L1" s="679"/>
      <c r="M1" s="679"/>
      <c r="N1" s="35"/>
      <c r="O1" s="35"/>
    </row>
    <row r="2" spans="1:15" s="32" customFormat="1" ht="19">
      <c r="A2" s="33"/>
      <c r="B2" s="33"/>
      <c r="C2" s="33"/>
      <c r="D2" s="33"/>
      <c r="E2" s="33"/>
      <c r="F2" s="33"/>
      <c r="G2" s="33"/>
      <c r="H2" s="33"/>
      <c r="I2" s="33"/>
      <c r="J2" s="33"/>
      <c r="K2" s="33"/>
      <c r="L2" s="33"/>
      <c r="M2" s="33"/>
      <c r="N2" s="33"/>
      <c r="O2" s="33"/>
    </row>
    <row r="3" spans="1:15" s="32" customFormat="1" ht="23.15" customHeight="1">
      <c r="A3" s="678" t="s">
        <v>764</v>
      </c>
      <c r="B3" s="678"/>
      <c r="C3" s="678"/>
      <c r="D3" s="678"/>
      <c r="E3" s="678"/>
      <c r="F3" s="678"/>
      <c r="G3" s="678"/>
      <c r="H3" s="678"/>
      <c r="I3" s="678"/>
      <c r="J3" s="678"/>
      <c r="K3" s="678"/>
      <c r="L3" s="678"/>
      <c r="M3" s="678"/>
      <c r="N3" s="678"/>
      <c r="O3" s="678"/>
    </row>
    <row r="4" spans="1:15" s="32" customFormat="1" ht="20.399999999999999" customHeight="1">
      <c r="A4" s="678" t="s">
        <v>782</v>
      </c>
      <c r="B4" s="678"/>
      <c r="C4" s="678"/>
      <c r="D4" s="678"/>
      <c r="E4" s="678"/>
      <c r="F4" s="678"/>
      <c r="G4" s="678"/>
      <c r="H4" s="678"/>
      <c r="I4" s="678"/>
      <c r="J4" s="678"/>
      <c r="K4" s="678"/>
      <c r="L4" s="678"/>
      <c r="M4" s="678"/>
      <c r="N4" s="678"/>
      <c r="O4" s="590"/>
    </row>
    <row r="5" spans="1:15" s="32" customFormat="1" ht="19.75" customHeight="1">
      <c r="A5" s="678" t="s">
        <v>768</v>
      </c>
      <c r="B5" s="678"/>
      <c r="C5" s="678"/>
      <c r="D5" s="678"/>
      <c r="E5" s="678"/>
      <c r="F5" s="678"/>
      <c r="G5" s="678"/>
      <c r="H5" s="678"/>
      <c r="I5" s="678"/>
      <c r="J5" s="678"/>
      <c r="K5" s="678"/>
      <c r="L5" s="678"/>
      <c r="M5" s="678"/>
      <c r="N5" s="678"/>
      <c r="O5" s="590"/>
    </row>
    <row r="6" spans="1:15" s="32" customFormat="1" ht="18" customHeight="1">
      <c r="A6" s="678" t="s">
        <v>769</v>
      </c>
      <c r="B6" s="678"/>
      <c r="C6" s="678"/>
      <c r="D6" s="678"/>
      <c r="E6" s="678"/>
      <c r="F6" s="678"/>
      <c r="G6" s="678"/>
      <c r="H6" s="678"/>
      <c r="I6" s="678"/>
      <c r="J6" s="678"/>
      <c r="K6" s="678"/>
      <c r="L6" s="678"/>
      <c r="M6" s="678"/>
      <c r="N6" s="678"/>
      <c r="O6" s="590"/>
    </row>
    <row r="7" spans="1:15" s="32" customFormat="1" ht="11.4" customHeight="1">
      <c r="A7" s="678" t="s">
        <v>770</v>
      </c>
      <c r="B7" s="678"/>
      <c r="C7" s="678"/>
      <c r="D7" s="678"/>
      <c r="E7" s="678"/>
      <c r="F7" s="678"/>
      <c r="G7" s="678"/>
      <c r="H7" s="678"/>
      <c r="I7" s="678"/>
      <c r="J7" s="678"/>
      <c r="K7" s="678"/>
      <c r="L7" s="678"/>
      <c r="M7" s="678"/>
      <c r="N7" s="678"/>
      <c r="O7" s="590"/>
    </row>
    <row r="8" spans="1:15" s="32" customFormat="1" ht="21" customHeight="1">
      <c r="A8" s="678" t="s">
        <v>765</v>
      </c>
      <c r="B8" s="678"/>
      <c r="C8" s="678"/>
      <c r="D8" s="678"/>
      <c r="E8" s="678"/>
      <c r="F8" s="678"/>
      <c r="G8" s="678"/>
      <c r="H8" s="678"/>
      <c r="I8" s="678"/>
      <c r="J8" s="678"/>
      <c r="K8" s="678"/>
      <c r="L8" s="678"/>
      <c r="M8" s="678"/>
      <c r="N8" s="678"/>
      <c r="O8" s="590"/>
    </row>
    <row r="9" spans="1:15" s="32" customFormat="1" ht="72" customHeight="1">
      <c r="A9" s="678" t="s">
        <v>771</v>
      </c>
      <c r="B9" s="678"/>
      <c r="C9" s="678"/>
      <c r="D9" s="678"/>
      <c r="E9" s="678"/>
      <c r="F9" s="678"/>
      <c r="G9" s="678"/>
      <c r="H9" s="678"/>
      <c r="I9" s="678"/>
      <c r="J9" s="678"/>
      <c r="K9" s="678"/>
      <c r="L9" s="678"/>
      <c r="M9" s="678"/>
      <c r="N9" s="678"/>
      <c r="O9" s="590"/>
    </row>
    <row r="10" spans="1:15" s="32" customFormat="1" ht="19.25" customHeight="1">
      <c r="A10" s="678" t="s">
        <v>772</v>
      </c>
      <c r="B10" s="678"/>
      <c r="C10" s="678"/>
      <c r="D10" s="678"/>
      <c r="E10" s="678"/>
      <c r="F10" s="678"/>
      <c r="G10" s="678"/>
      <c r="H10" s="678"/>
      <c r="I10" s="678"/>
      <c r="J10" s="678"/>
      <c r="K10" s="678"/>
      <c r="L10" s="678"/>
      <c r="M10" s="678"/>
      <c r="N10" s="678"/>
      <c r="O10" s="590"/>
    </row>
    <row r="11" spans="1:15" s="32" customFormat="1" ht="19.25" customHeight="1">
      <c r="A11" s="678" t="s">
        <v>773</v>
      </c>
      <c r="B11" s="678"/>
      <c r="C11" s="678"/>
      <c r="D11" s="678"/>
      <c r="E11" s="678"/>
      <c r="F11" s="678"/>
      <c r="G11" s="678"/>
      <c r="H11" s="678"/>
      <c r="I11" s="678"/>
      <c r="J11" s="678"/>
      <c r="K11" s="678"/>
      <c r="L11" s="678"/>
      <c r="M11" s="678"/>
      <c r="N11" s="678"/>
      <c r="O11" s="590"/>
    </row>
    <row r="12" spans="1:15" s="32" customFormat="1" ht="22.25" customHeight="1">
      <c r="A12" s="678" t="s">
        <v>774</v>
      </c>
      <c r="B12" s="678"/>
      <c r="C12" s="678"/>
      <c r="D12" s="678"/>
      <c r="E12" s="678"/>
      <c r="F12" s="678"/>
      <c r="G12" s="678"/>
      <c r="H12" s="678"/>
      <c r="I12" s="678"/>
      <c r="J12" s="678"/>
      <c r="K12" s="678"/>
      <c r="L12" s="678"/>
      <c r="M12" s="678"/>
      <c r="N12" s="678"/>
      <c r="O12" s="590"/>
    </row>
    <row r="13" spans="1:15" s="32" customFormat="1" ht="73.25" customHeight="1">
      <c r="A13" s="678" t="s">
        <v>783</v>
      </c>
      <c r="B13" s="678"/>
      <c r="C13" s="678"/>
      <c r="D13" s="678"/>
      <c r="E13" s="678"/>
      <c r="F13" s="678"/>
      <c r="G13" s="678"/>
      <c r="H13" s="678"/>
      <c r="I13" s="678"/>
      <c r="J13" s="678"/>
      <c r="K13" s="678"/>
      <c r="L13" s="678"/>
      <c r="M13" s="678"/>
      <c r="N13" s="678"/>
      <c r="O13" s="590"/>
    </row>
    <row r="14" spans="1:15" s="32" customFormat="1" ht="19.25" customHeight="1">
      <c r="A14" s="678" t="s">
        <v>775</v>
      </c>
      <c r="B14" s="678"/>
      <c r="C14" s="678"/>
      <c r="D14" s="678"/>
      <c r="E14" s="678"/>
      <c r="F14" s="678"/>
      <c r="G14" s="678"/>
      <c r="H14" s="678"/>
      <c r="I14" s="678"/>
      <c r="J14" s="678"/>
      <c r="K14" s="678"/>
      <c r="L14" s="678"/>
      <c r="M14" s="678"/>
      <c r="N14" s="678"/>
      <c r="O14" s="590"/>
    </row>
    <row r="15" spans="1:15" s="32" customFormat="1" ht="38.4" customHeight="1">
      <c r="A15" s="678" t="s">
        <v>776</v>
      </c>
      <c r="B15" s="678"/>
      <c r="C15" s="678"/>
      <c r="D15" s="678"/>
      <c r="E15" s="678"/>
      <c r="F15" s="678"/>
      <c r="G15" s="678"/>
      <c r="H15" s="678"/>
      <c r="I15" s="678"/>
      <c r="J15" s="678"/>
      <c r="K15" s="678"/>
      <c r="L15" s="678"/>
      <c r="M15" s="678"/>
      <c r="N15" s="678"/>
      <c r="O15" s="590"/>
    </row>
    <row r="16" spans="1:15" s="32" customFormat="1" ht="38.4" customHeight="1">
      <c r="A16" s="678" t="s">
        <v>766</v>
      </c>
      <c r="B16" s="678"/>
      <c r="C16" s="678"/>
      <c r="D16" s="678"/>
      <c r="E16" s="678"/>
      <c r="F16" s="678"/>
      <c r="G16" s="678"/>
      <c r="H16" s="678"/>
      <c r="I16" s="678"/>
      <c r="J16" s="678"/>
      <c r="K16" s="678"/>
      <c r="L16" s="678"/>
      <c r="M16" s="678"/>
      <c r="N16" s="678"/>
      <c r="O16" s="590"/>
    </row>
    <row r="17" spans="1:15" s="32" customFormat="1" ht="19.25" customHeight="1">
      <c r="A17" s="678" t="s">
        <v>777</v>
      </c>
      <c r="B17" s="678"/>
      <c r="C17" s="678"/>
      <c r="D17" s="678"/>
      <c r="E17" s="678"/>
      <c r="F17" s="678"/>
      <c r="G17" s="678"/>
      <c r="H17" s="678"/>
      <c r="I17" s="678"/>
      <c r="J17" s="678"/>
      <c r="K17" s="678"/>
      <c r="L17" s="678"/>
      <c r="M17" s="678"/>
      <c r="N17" s="678"/>
      <c r="O17" s="590"/>
    </row>
    <row r="18" spans="1:15" s="32" customFormat="1" ht="40.25" customHeight="1">
      <c r="A18" s="678" t="s">
        <v>778</v>
      </c>
      <c r="B18" s="678"/>
      <c r="C18" s="678"/>
      <c r="D18" s="678"/>
      <c r="E18" s="678"/>
      <c r="F18" s="678"/>
      <c r="G18" s="678"/>
      <c r="H18" s="678"/>
      <c r="I18" s="678"/>
      <c r="J18" s="678"/>
      <c r="K18" s="678"/>
      <c r="L18" s="678"/>
      <c r="M18" s="678"/>
      <c r="N18" s="678"/>
      <c r="O18" s="590"/>
    </row>
    <row r="19" spans="1:15" s="32" customFormat="1" ht="19.25" customHeight="1">
      <c r="A19" s="678" t="s">
        <v>779</v>
      </c>
      <c r="B19" s="678"/>
      <c r="C19" s="678"/>
      <c r="D19" s="678"/>
      <c r="E19" s="678"/>
      <c r="F19" s="678"/>
      <c r="G19" s="678"/>
      <c r="H19" s="678"/>
      <c r="I19" s="678"/>
      <c r="J19" s="678"/>
      <c r="K19" s="678"/>
      <c r="L19" s="678"/>
      <c r="M19" s="678"/>
      <c r="N19" s="678"/>
      <c r="O19" s="590"/>
    </row>
    <row r="20" spans="1:15" s="32" customFormat="1" ht="19.25" customHeight="1">
      <c r="A20" s="590"/>
      <c r="B20" s="590"/>
      <c r="C20" s="590"/>
      <c r="D20" s="590"/>
      <c r="E20" s="590"/>
      <c r="F20" s="590"/>
      <c r="G20" s="590"/>
      <c r="H20" s="590"/>
      <c r="I20" s="590"/>
      <c r="J20" s="590"/>
      <c r="K20" s="590"/>
      <c r="L20" s="590"/>
      <c r="M20" s="590"/>
      <c r="N20" s="590"/>
      <c r="O20" s="590"/>
    </row>
    <row r="21" spans="1:15" s="32" customFormat="1" ht="19.25" customHeight="1">
      <c r="A21" s="678" t="s">
        <v>780</v>
      </c>
      <c r="B21" s="678"/>
      <c r="C21" s="678"/>
      <c r="D21" s="678"/>
      <c r="E21" s="678"/>
      <c r="F21" s="678"/>
      <c r="G21" s="678"/>
      <c r="H21" s="678"/>
      <c r="I21" s="678"/>
      <c r="J21" s="678"/>
      <c r="K21" s="678"/>
      <c r="L21" s="678"/>
      <c r="M21" s="678"/>
      <c r="N21" s="678"/>
      <c r="O21" s="590"/>
    </row>
    <row r="22" spans="1:15" s="32" customFormat="1" ht="19.25" customHeight="1">
      <c r="A22" s="678" t="s">
        <v>781</v>
      </c>
      <c r="B22" s="678"/>
      <c r="C22" s="678"/>
      <c r="D22" s="678"/>
      <c r="E22" s="678"/>
      <c r="F22" s="678"/>
      <c r="G22" s="678"/>
      <c r="H22" s="678"/>
      <c r="I22" s="678"/>
      <c r="J22" s="678"/>
      <c r="K22" s="678"/>
      <c r="L22" s="678"/>
      <c r="M22" s="678"/>
      <c r="N22" s="678"/>
      <c r="O22" s="590"/>
    </row>
    <row r="23" spans="1:15" s="32" customFormat="1" ht="19.25" customHeight="1">
      <c r="A23" s="678" t="s">
        <v>767</v>
      </c>
      <c r="B23" s="678"/>
      <c r="C23" s="678"/>
      <c r="D23" s="678"/>
      <c r="E23" s="678"/>
      <c r="F23" s="678"/>
      <c r="G23" s="678"/>
      <c r="H23" s="678"/>
      <c r="I23" s="678"/>
      <c r="J23" s="678"/>
      <c r="K23" s="678"/>
      <c r="L23" s="678"/>
      <c r="M23" s="678"/>
      <c r="N23" s="678"/>
      <c r="O23" s="590"/>
    </row>
    <row r="24" spans="1:15" s="32" customFormat="1" ht="19.25" customHeight="1">
      <c r="A24" s="590"/>
      <c r="B24" s="590"/>
      <c r="C24" s="590"/>
      <c r="D24" s="590"/>
      <c r="E24" s="590"/>
      <c r="F24" s="590"/>
      <c r="G24" s="590"/>
      <c r="H24" s="590"/>
      <c r="I24" s="590"/>
      <c r="J24" s="590"/>
      <c r="K24" s="590"/>
      <c r="L24" s="590"/>
      <c r="M24" s="590"/>
      <c r="N24" s="590"/>
      <c r="O24" s="590"/>
    </row>
    <row r="25" spans="1:15" s="32" customFormat="1" ht="19">
      <c r="A25" s="680" t="s">
        <v>755</v>
      </c>
      <c r="B25" s="680"/>
      <c r="C25" s="680"/>
      <c r="D25" s="680"/>
      <c r="E25" s="680"/>
      <c r="F25" s="680"/>
      <c r="G25" s="680"/>
      <c r="H25" s="680"/>
      <c r="I25" s="680"/>
      <c r="J25" s="680"/>
      <c r="K25" s="680"/>
      <c r="L25" s="680"/>
      <c r="M25" s="680"/>
      <c r="N25" s="680"/>
      <c r="O25" s="589"/>
    </row>
    <row r="26" spans="1:15" s="32" customFormat="1" ht="45" customHeight="1">
      <c r="A26" s="629" t="s">
        <v>784</v>
      </c>
      <c r="B26" s="629"/>
      <c r="C26" s="629"/>
      <c r="D26" s="629"/>
      <c r="E26" s="629"/>
      <c r="F26" s="629"/>
      <c r="G26" s="629"/>
      <c r="H26" s="629"/>
      <c r="I26" s="629"/>
      <c r="J26" s="629"/>
      <c r="K26" s="629"/>
      <c r="L26" s="629"/>
      <c r="M26" s="629"/>
      <c r="N26" s="629"/>
      <c r="O26" s="589"/>
    </row>
    <row r="27" spans="1:15" s="32" customFormat="1" ht="19.25" customHeight="1">
      <c r="A27" s="589"/>
      <c r="B27" s="589"/>
      <c r="C27" s="589"/>
      <c r="D27" s="589"/>
      <c r="E27" s="589"/>
      <c r="F27" s="589"/>
      <c r="G27" s="589"/>
      <c r="H27" s="589"/>
      <c r="I27" s="589"/>
      <c r="J27" s="589"/>
      <c r="K27" s="589"/>
      <c r="L27" s="589"/>
      <c r="M27" s="589"/>
      <c r="N27" s="589"/>
      <c r="O27" s="589"/>
    </row>
    <row r="28" spans="1:15" s="32" customFormat="1" ht="19.25" customHeight="1">
      <c r="A28" s="589"/>
      <c r="B28" s="589"/>
      <c r="C28" s="589"/>
      <c r="D28" s="589"/>
      <c r="E28" s="589"/>
      <c r="F28" s="589"/>
      <c r="G28" s="589"/>
      <c r="H28" s="589"/>
      <c r="I28" s="589"/>
      <c r="J28" s="589"/>
      <c r="K28" s="589"/>
      <c r="L28" s="589"/>
      <c r="M28" s="589"/>
      <c r="N28" s="589"/>
      <c r="O28" s="589"/>
    </row>
    <row r="29" spans="1:15" s="32" customFormat="1" ht="19">
      <c r="A29" s="589"/>
      <c r="B29" s="589"/>
      <c r="C29" s="589"/>
      <c r="D29" s="589"/>
      <c r="E29" s="589"/>
      <c r="F29" s="589"/>
      <c r="G29" s="589"/>
      <c r="H29" s="589"/>
      <c r="I29" s="589"/>
      <c r="J29" s="589"/>
      <c r="K29" s="589"/>
      <c r="L29" s="589"/>
      <c r="M29" s="589"/>
      <c r="N29" s="589"/>
      <c r="O29" s="589"/>
    </row>
    <row r="30" spans="1:15" s="32" customFormat="1" ht="19">
      <c r="A30" s="589"/>
      <c r="B30" s="589"/>
      <c r="C30" s="589"/>
      <c r="D30" s="589"/>
      <c r="E30" s="589"/>
      <c r="F30" s="589"/>
      <c r="G30" s="589"/>
      <c r="H30" s="589"/>
      <c r="I30" s="589"/>
      <c r="J30" s="589"/>
      <c r="K30" s="589"/>
      <c r="L30" s="589"/>
      <c r="M30" s="589"/>
      <c r="N30" s="589"/>
      <c r="O30" s="589"/>
    </row>
    <row r="31" spans="1:15" s="32" customFormat="1" ht="19">
      <c r="A31" s="589"/>
      <c r="B31" s="589"/>
      <c r="C31" s="589"/>
      <c r="D31" s="589"/>
      <c r="E31" s="589"/>
      <c r="F31" s="589"/>
      <c r="G31" s="589"/>
      <c r="H31" s="589"/>
      <c r="I31" s="589"/>
      <c r="J31" s="589"/>
      <c r="K31" s="589"/>
      <c r="L31" s="589"/>
      <c r="M31" s="589"/>
      <c r="N31" s="589"/>
      <c r="O31" s="589"/>
    </row>
    <row r="32" spans="1:15" s="32" customFormat="1" ht="19">
      <c r="A32" s="589"/>
      <c r="B32" s="589"/>
      <c r="C32" s="589"/>
      <c r="D32" s="589"/>
      <c r="E32" s="589"/>
      <c r="F32" s="589"/>
      <c r="G32" s="589"/>
      <c r="H32" s="589"/>
      <c r="I32" s="589"/>
      <c r="J32" s="589"/>
      <c r="K32" s="589"/>
      <c r="L32" s="589"/>
      <c r="M32" s="589"/>
      <c r="N32" s="589"/>
      <c r="O32" s="589"/>
    </row>
    <row r="33" spans="1:15" s="32" customFormat="1" ht="19">
      <c r="A33" s="589"/>
      <c r="B33" s="589"/>
      <c r="C33" s="589"/>
      <c r="D33" s="589"/>
      <c r="E33" s="589"/>
      <c r="F33" s="589"/>
      <c r="G33" s="589"/>
      <c r="H33" s="589"/>
      <c r="I33" s="589"/>
      <c r="J33" s="589"/>
      <c r="K33" s="589"/>
      <c r="L33" s="589"/>
      <c r="M33" s="589"/>
      <c r="N33" s="589"/>
      <c r="O33" s="589"/>
    </row>
    <row r="34" spans="1:15" s="32" customFormat="1" ht="19">
      <c r="A34" s="589"/>
      <c r="B34" s="589"/>
      <c r="C34" s="589"/>
      <c r="D34" s="589"/>
      <c r="E34" s="589"/>
      <c r="F34" s="589"/>
      <c r="G34" s="589"/>
      <c r="H34" s="589"/>
      <c r="I34" s="589"/>
      <c r="J34" s="589"/>
      <c r="K34" s="589"/>
      <c r="L34" s="589"/>
      <c r="M34" s="589"/>
      <c r="N34" s="589"/>
      <c r="O34" s="589"/>
    </row>
    <row r="35" spans="1:15" ht="18.75" customHeight="1">
      <c r="A35" s="31"/>
      <c r="B35" s="31"/>
      <c r="C35" s="31"/>
      <c r="D35" s="31"/>
      <c r="E35" s="31"/>
      <c r="F35" s="31"/>
      <c r="G35" s="31"/>
      <c r="H35" s="31"/>
      <c r="I35" s="31"/>
      <c r="J35" s="31"/>
      <c r="K35" s="31"/>
      <c r="L35" s="31"/>
      <c r="M35" s="31"/>
      <c r="N35" s="31"/>
    </row>
    <row r="36" spans="1:15" ht="18.75" customHeight="1">
      <c r="A36" s="31"/>
      <c r="B36" s="31"/>
      <c r="C36" s="31"/>
      <c r="D36" s="31"/>
      <c r="E36" s="31"/>
      <c r="F36" s="31"/>
      <c r="G36" s="31"/>
      <c r="H36" s="31"/>
      <c r="I36" s="31"/>
      <c r="J36" s="31"/>
      <c r="K36" s="31"/>
      <c r="L36" s="31"/>
      <c r="M36" s="31"/>
      <c r="N36" s="31"/>
    </row>
    <row r="37" spans="1:15" ht="18.75" customHeight="1">
      <c r="A37" s="31"/>
      <c r="B37" s="31"/>
      <c r="C37" s="31"/>
      <c r="D37" s="31"/>
      <c r="E37" s="31"/>
      <c r="F37" s="31"/>
      <c r="G37" s="31"/>
      <c r="H37" s="31"/>
      <c r="I37" s="31"/>
      <c r="J37" s="31"/>
      <c r="K37" s="31"/>
      <c r="L37" s="31"/>
      <c r="M37" s="31"/>
      <c r="N37" s="31"/>
    </row>
    <row r="38" spans="1:15" ht="18.75" customHeight="1">
      <c r="A38" s="31"/>
      <c r="B38" s="31"/>
      <c r="C38" s="31"/>
      <c r="D38" s="31"/>
      <c r="E38" s="31"/>
      <c r="F38" s="31"/>
      <c r="G38" s="31"/>
      <c r="H38" s="31"/>
      <c r="I38" s="31"/>
      <c r="J38" s="31"/>
      <c r="K38" s="31"/>
      <c r="L38" s="31"/>
      <c r="M38" s="31"/>
      <c r="N38" s="31"/>
    </row>
    <row r="39" spans="1:15" ht="18.75" customHeight="1">
      <c r="A39" s="31"/>
      <c r="B39" s="31"/>
      <c r="C39" s="31"/>
      <c r="D39" s="31"/>
      <c r="E39" s="31"/>
      <c r="F39" s="31"/>
      <c r="G39" s="31"/>
      <c r="H39" s="31"/>
      <c r="I39" s="31"/>
      <c r="J39" s="31"/>
      <c r="K39" s="31"/>
      <c r="L39" s="31"/>
      <c r="M39" s="31"/>
      <c r="N39" s="31"/>
    </row>
    <row r="40" spans="1:15" ht="18.75" customHeight="1">
      <c r="A40" s="31"/>
      <c r="B40" s="31"/>
      <c r="C40" s="31"/>
      <c r="D40" s="31"/>
      <c r="E40" s="31"/>
      <c r="F40" s="31"/>
      <c r="G40" s="31"/>
      <c r="H40" s="31"/>
      <c r="I40" s="31"/>
      <c r="J40" s="31"/>
      <c r="K40" s="31"/>
      <c r="L40" s="31"/>
      <c r="M40" s="31"/>
      <c r="N40" s="31"/>
    </row>
    <row r="41" spans="1:15" ht="18.75" customHeight="1">
      <c r="A41" s="31"/>
      <c r="B41" s="31"/>
      <c r="C41" s="31"/>
      <c r="D41" s="31"/>
      <c r="E41" s="31"/>
      <c r="F41" s="31"/>
      <c r="G41" s="31"/>
      <c r="H41" s="31"/>
      <c r="I41" s="31"/>
      <c r="J41" s="31"/>
      <c r="K41" s="31"/>
      <c r="L41" s="31"/>
      <c r="M41" s="31"/>
      <c r="N41" s="31"/>
    </row>
    <row r="42" spans="1:15" ht="18.75" customHeight="1">
      <c r="A42" s="31"/>
      <c r="B42" s="31"/>
      <c r="C42" s="31"/>
      <c r="D42" s="31"/>
      <c r="E42" s="31"/>
      <c r="F42" s="31"/>
      <c r="G42" s="31"/>
      <c r="H42" s="31"/>
      <c r="I42" s="31"/>
      <c r="J42" s="31"/>
      <c r="K42" s="31"/>
      <c r="L42" s="31"/>
      <c r="M42" s="31"/>
      <c r="N42" s="31"/>
    </row>
  </sheetData>
  <mergeCells count="23">
    <mergeCell ref="A23:N23"/>
    <mergeCell ref="A26:N26"/>
    <mergeCell ref="A25:N25"/>
    <mergeCell ref="A17:N17"/>
    <mergeCell ref="A18:N18"/>
    <mergeCell ref="A19:N19"/>
    <mergeCell ref="A21:N21"/>
    <mergeCell ref="A22:N22"/>
    <mergeCell ref="A1:M1"/>
    <mergeCell ref="A3:O3"/>
    <mergeCell ref="A4:N4"/>
    <mergeCell ref="A5:N5"/>
    <mergeCell ref="A6:N6"/>
    <mergeCell ref="A12:N12"/>
    <mergeCell ref="A13:N13"/>
    <mergeCell ref="A16:N16"/>
    <mergeCell ref="A7:N7"/>
    <mergeCell ref="A8:N8"/>
    <mergeCell ref="A9:N9"/>
    <mergeCell ref="A10:N10"/>
    <mergeCell ref="A11:N11"/>
    <mergeCell ref="A14:N14"/>
    <mergeCell ref="A15:N15"/>
  </mergeCells>
  <phoneticPr fontId="3"/>
  <printOptions horizontalCentered="1"/>
  <pageMargins left="0.23622047244094491" right="0.23622047244094491" top="0.74803149606299213" bottom="0.74803149606299213" header="0.31496062992125984" footer="0.31496062992125984"/>
  <pageSetup paperSize="9" scale="90" firstPageNumber="4294963191" orientation="portrait" horizontalDpi="4294967293" verticalDpi="4294967293" r:id="rId1"/>
  <headerFooter scaleWithDoc="0">
    <oddFooter>&amp;C&amp;"ＭＳ Ｐ明朝,標準"&amp;14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view="pageBreakPreview" zoomScale="85" zoomScaleNormal="100" zoomScaleSheetLayoutView="85" workbookViewId="0">
      <selection activeCell="A23" sqref="A23:M23"/>
    </sheetView>
  </sheetViews>
  <sheetFormatPr defaultColWidth="8.6328125" defaultRowHeight="13"/>
  <cols>
    <col min="1" max="1" width="5.08984375" style="30" customWidth="1"/>
    <col min="2" max="13" width="6" style="30" customWidth="1"/>
    <col min="14" max="16384" width="8.6328125" style="30"/>
  </cols>
  <sheetData>
    <row r="1" spans="1:13" ht="23.5">
      <c r="A1" s="679" t="s">
        <v>204</v>
      </c>
      <c r="B1" s="679"/>
      <c r="C1" s="679"/>
      <c r="D1" s="679"/>
      <c r="E1" s="679"/>
      <c r="F1" s="679"/>
      <c r="G1" s="679"/>
      <c r="H1" s="679"/>
      <c r="I1" s="679"/>
      <c r="J1" s="679"/>
      <c r="K1" s="679"/>
      <c r="L1" s="679"/>
      <c r="M1" s="679"/>
    </row>
    <row r="2" spans="1:13" s="32" customFormat="1" ht="19">
      <c r="A2" s="33"/>
      <c r="B2" s="33"/>
      <c r="C2" s="33"/>
      <c r="D2" s="33"/>
      <c r="E2" s="33"/>
      <c r="F2" s="33"/>
      <c r="G2" s="33"/>
      <c r="H2" s="33"/>
      <c r="I2" s="33"/>
      <c r="J2" s="33"/>
      <c r="K2" s="33"/>
      <c r="L2" s="33"/>
      <c r="M2" s="33"/>
    </row>
    <row r="3" spans="1:13" s="32" customFormat="1" ht="23.15" customHeight="1">
      <c r="A3" s="591" t="s">
        <v>203</v>
      </c>
      <c r="B3" s="591"/>
      <c r="C3" s="591"/>
      <c r="D3" s="591"/>
      <c r="E3" s="591"/>
      <c r="F3" s="591"/>
      <c r="G3" s="591"/>
      <c r="H3" s="591"/>
      <c r="I3" s="591"/>
      <c r="J3" s="592"/>
      <c r="K3" s="592"/>
      <c r="L3" s="592"/>
      <c r="M3" s="593"/>
    </row>
    <row r="4" spans="1:13" s="32" customFormat="1" ht="18.75" customHeight="1">
      <c r="A4" s="590"/>
      <c r="B4" s="590"/>
      <c r="C4" s="590"/>
      <c r="D4" s="590"/>
      <c r="E4" s="590"/>
      <c r="F4" s="590"/>
      <c r="G4" s="590"/>
      <c r="H4" s="590"/>
      <c r="I4" s="590"/>
      <c r="J4" s="590"/>
      <c r="K4" s="590"/>
      <c r="L4" s="590"/>
      <c r="M4" s="593"/>
    </row>
    <row r="5" spans="1:13" s="32" customFormat="1" ht="18.75" customHeight="1">
      <c r="A5" s="681" t="s">
        <v>202</v>
      </c>
      <c r="B5" s="681"/>
      <c r="C5" s="681"/>
      <c r="D5" s="681"/>
      <c r="E5" s="681"/>
      <c r="F5" s="681"/>
      <c r="G5" s="681"/>
      <c r="H5" s="681"/>
      <c r="I5" s="681"/>
      <c r="J5" s="681"/>
      <c r="K5" s="681"/>
      <c r="L5" s="681"/>
      <c r="M5" s="681"/>
    </row>
    <row r="6" spans="1:13" s="32" customFormat="1" ht="18.75" customHeight="1">
      <c r="A6" s="681"/>
      <c r="B6" s="681"/>
      <c r="C6" s="681"/>
      <c r="D6" s="681"/>
      <c r="E6" s="681"/>
      <c r="F6" s="681"/>
      <c r="G6" s="681"/>
      <c r="H6" s="681"/>
      <c r="I6" s="681"/>
      <c r="J6" s="681"/>
      <c r="K6" s="681"/>
      <c r="L6" s="681"/>
      <c r="M6" s="681"/>
    </row>
    <row r="7" spans="1:13" s="32" customFormat="1" ht="6" customHeight="1">
      <c r="A7" s="681"/>
      <c r="B7" s="681"/>
      <c r="C7" s="681"/>
      <c r="D7" s="681"/>
      <c r="E7" s="681"/>
      <c r="F7" s="681"/>
      <c r="G7" s="681"/>
      <c r="H7" s="681"/>
      <c r="I7" s="681"/>
      <c r="J7" s="681"/>
      <c r="K7" s="681"/>
      <c r="L7" s="681"/>
      <c r="M7" s="681"/>
    </row>
    <row r="8" spans="1:13" s="32" customFormat="1" ht="18.75" customHeight="1">
      <c r="A8" s="593"/>
      <c r="B8" s="593"/>
      <c r="C8" s="593"/>
      <c r="D8" s="593"/>
      <c r="E8" s="593"/>
      <c r="F8" s="593"/>
      <c r="G8" s="593"/>
      <c r="H8" s="593"/>
      <c r="I8" s="593"/>
      <c r="J8" s="593"/>
      <c r="K8" s="593"/>
      <c r="L8" s="593"/>
      <c r="M8" s="594"/>
    </row>
    <row r="9" spans="1:13" s="32" customFormat="1" ht="19">
      <c r="A9" s="593"/>
      <c r="B9" s="593"/>
      <c r="C9" s="593"/>
      <c r="D9" s="593"/>
      <c r="E9" s="593"/>
      <c r="F9" s="593"/>
      <c r="G9" s="593"/>
      <c r="H9" s="593"/>
      <c r="I9" s="593"/>
      <c r="J9" s="593"/>
      <c r="K9" s="593"/>
      <c r="L9" s="593"/>
      <c r="M9" s="594"/>
    </row>
    <row r="10" spans="1:13" s="32" customFormat="1" ht="19">
      <c r="A10" s="595" t="s">
        <v>201</v>
      </c>
      <c r="B10" s="595"/>
      <c r="C10" s="595"/>
      <c r="D10" s="595"/>
      <c r="E10" s="593"/>
      <c r="F10" s="595" t="s">
        <v>200</v>
      </c>
      <c r="G10" s="595"/>
      <c r="H10" s="595" t="s">
        <v>199</v>
      </c>
      <c r="I10" s="595"/>
      <c r="J10" s="595" t="s">
        <v>192</v>
      </c>
      <c r="K10" s="595"/>
      <c r="L10" s="595" t="s">
        <v>193</v>
      </c>
      <c r="M10" s="594"/>
    </row>
    <row r="11" spans="1:13" s="32" customFormat="1" ht="19">
      <c r="A11" s="594"/>
      <c r="B11" s="594"/>
      <c r="C11" s="594"/>
      <c r="D11" s="594"/>
      <c r="E11" s="593"/>
      <c r="F11" s="594"/>
      <c r="G11" s="594"/>
      <c r="H11" s="594"/>
      <c r="I11" s="594"/>
      <c r="J11" s="594"/>
      <c r="K11" s="594"/>
      <c r="L11" s="594"/>
      <c r="M11" s="594"/>
    </row>
    <row r="12" spans="1:13" s="32" customFormat="1" ht="19">
      <c r="A12" s="595" t="s">
        <v>198</v>
      </c>
      <c r="B12" s="595"/>
      <c r="C12" s="595"/>
      <c r="D12" s="595"/>
      <c r="E12" s="593"/>
      <c r="F12" s="595" t="s">
        <v>194</v>
      </c>
      <c r="G12" s="595"/>
      <c r="H12" s="595" t="s">
        <v>197</v>
      </c>
      <c r="I12" s="595"/>
      <c r="J12" s="595" t="s">
        <v>196</v>
      </c>
      <c r="K12" s="595"/>
      <c r="L12" s="595" t="s">
        <v>193</v>
      </c>
      <c r="M12" s="594"/>
    </row>
    <row r="13" spans="1:13" s="32" customFormat="1" ht="19">
      <c r="A13" s="595"/>
      <c r="B13" s="595"/>
      <c r="C13" s="595"/>
      <c r="D13" s="595"/>
      <c r="E13" s="593"/>
      <c r="F13" s="595"/>
      <c r="G13" s="595"/>
      <c r="H13" s="595"/>
      <c r="I13" s="595"/>
      <c r="J13" s="595"/>
      <c r="K13" s="595"/>
      <c r="L13" s="595"/>
      <c r="M13" s="594"/>
    </row>
    <row r="14" spans="1:13" s="32" customFormat="1" ht="19">
      <c r="A14" s="594" t="s">
        <v>195</v>
      </c>
      <c r="B14" s="594"/>
      <c r="C14" s="594"/>
      <c r="D14" s="594"/>
      <c r="E14" s="593"/>
      <c r="F14" s="594" t="s">
        <v>194</v>
      </c>
      <c r="G14" s="594"/>
      <c r="H14" s="594" t="s">
        <v>193</v>
      </c>
      <c r="I14" s="594"/>
      <c r="J14" s="594" t="s">
        <v>192</v>
      </c>
      <c r="K14" s="594"/>
      <c r="L14" s="594" t="s">
        <v>193</v>
      </c>
      <c r="M14" s="594"/>
    </row>
    <row r="15" spans="1:13" s="32" customFormat="1" ht="19">
      <c r="A15" s="594"/>
      <c r="B15" s="594"/>
      <c r="C15" s="594"/>
      <c r="D15" s="594"/>
      <c r="E15" s="594"/>
      <c r="F15" s="594"/>
      <c r="G15" s="594"/>
      <c r="H15" s="594"/>
      <c r="I15" s="594"/>
      <c r="J15" s="594"/>
      <c r="K15" s="594"/>
      <c r="L15" s="594"/>
      <c r="M15" s="594"/>
    </row>
    <row r="16" spans="1:13" s="32" customFormat="1" ht="19">
      <c r="A16" s="594"/>
      <c r="B16" s="594"/>
      <c r="C16" s="594"/>
      <c r="D16" s="594"/>
      <c r="E16" s="594"/>
      <c r="F16" s="594"/>
      <c r="G16" s="594"/>
      <c r="H16" s="594"/>
      <c r="I16" s="594"/>
      <c r="J16" s="594"/>
      <c r="K16" s="594"/>
      <c r="L16" s="594"/>
      <c r="M16" s="594"/>
    </row>
    <row r="17" spans="1:14" s="32" customFormat="1" ht="19">
      <c r="A17" s="594" t="s">
        <v>191</v>
      </c>
      <c r="B17" s="594"/>
      <c r="C17" s="594"/>
      <c r="D17" s="594"/>
      <c r="E17" s="594"/>
      <c r="F17" s="594"/>
      <c r="G17" s="594"/>
      <c r="H17" s="594"/>
      <c r="I17" s="594"/>
      <c r="J17" s="594"/>
      <c r="K17" s="594"/>
      <c r="L17" s="594"/>
      <c r="M17" s="594"/>
    </row>
    <row r="18" spans="1:14" s="32" customFormat="1" ht="19">
      <c r="A18" s="594" t="s">
        <v>190</v>
      </c>
      <c r="B18" s="594"/>
      <c r="C18" s="682" t="s">
        <v>189</v>
      </c>
      <c r="D18" s="682"/>
      <c r="E18" s="682"/>
      <c r="F18" s="682"/>
      <c r="G18" s="682"/>
      <c r="H18" s="682"/>
      <c r="I18" s="682"/>
      <c r="J18" s="682"/>
      <c r="K18" s="682"/>
      <c r="L18" s="682"/>
      <c r="M18" s="682"/>
    </row>
    <row r="19" spans="1:14" s="32" customFormat="1" ht="19">
      <c r="A19" s="594"/>
      <c r="B19" s="594"/>
      <c r="C19" s="682"/>
      <c r="D19" s="682"/>
      <c r="E19" s="682"/>
      <c r="F19" s="682"/>
      <c r="G19" s="682"/>
      <c r="H19" s="682"/>
      <c r="I19" s="682"/>
      <c r="J19" s="682"/>
      <c r="K19" s="682"/>
      <c r="L19" s="682"/>
      <c r="M19" s="682"/>
    </row>
    <row r="20" spans="1:14" s="32" customFormat="1" ht="19">
      <c r="A20" s="594" t="s">
        <v>188</v>
      </c>
      <c r="B20" s="594"/>
      <c r="C20" s="594" t="s">
        <v>187</v>
      </c>
      <c r="D20" s="594"/>
      <c r="E20" s="594"/>
      <c r="F20" s="594"/>
      <c r="G20" s="594"/>
      <c r="H20" s="594"/>
      <c r="I20" s="594"/>
      <c r="J20" s="594"/>
      <c r="K20" s="594"/>
      <c r="L20" s="594"/>
      <c r="M20" s="594"/>
    </row>
    <row r="21" spans="1:14" s="32" customFormat="1" ht="19">
      <c r="A21" s="34"/>
      <c r="B21" s="34"/>
      <c r="C21" s="34"/>
      <c r="D21" s="34"/>
      <c r="E21" s="34"/>
      <c r="F21" s="34"/>
      <c r="G21" s="34"/>
      <c r="H21" s="34"/>
      <c r="I21" s="34"/>
      <c r="J21" s="34"/>
      <c r="K21" s="34"/>
      <c r="L21" s="34"/>
      <c r="M21" s="34"/>
    </row>
    <row r="22" spans="1:14" s="32" customFormat="1" ht="19">
      <c r="A22" s="680" t="s">
        <v>755</v>
      </c>
      <c r="B22" s="680"/>
      <c r="C22" s="680"/>
      <c r="D22" s="680"/>
      <c r="E22" s="680"/>
      <c r="F22" s="680"/>
      <c r="G22" s="680"/>
      <c r="H22" s="680"/>
      <c r="I22" s="680"/>
      <c r="J22" s="680"/>
      <c r="K22" s="680"/>
      <c r="L22" s="680"/>
      <c r="M22" s="680"/>
      <c r="N22" s="596"/>
    </row>
    <row r="23" spans="1:14" s="32" customFormat="1" ht="36.65" customHeight="1">
      <c r="A23" s="629" t="s">
        <v>785</v>
      </c>
      <c r="B23" s="629"/>
      <c r="C23" s="629"/>
      <c r="D23" s="629"/>
      <c r="E23" s="629"/>
      <c r="F23" s="629"/>
      <c r="G23" s="629"/>
      <c r="H23" s="629"/>
      <c r="I23" s="629"/>
      <c r="J23" s="629"/>
      <c r="K23" s="629"/>
      <c r="L23" s="629"/>
      <c r="M23" s="629"/>
      <c r="N23" s="558"/>
    </row>
    <row r="24" spans="1:14" s="32" customFormat="1" ht="19">
      <c r="A24" s="34"/>
      <c r="B24" s="34"/>
      <c r="C24" s="34"/>
      <c r="D24" s="34"/>
      <c r="E24" s="34"/>
      <c r="F24" s="34"/>
      <c r="G24" s="34"/>
      <c r="H24" s="34"/>
      <c r="I24" s="34"/>
      <c r="J24" s="34"/>
      <c r="K24" s="34"/>
      <c r="L24" s="34"/>
      <c r="M24" s="34"/>
    </row>
    <row r="25" spans="1:14" s="32" customFormat="1" ht="19">
      <c r="A25" s="34"/>
      <c r="B25" s="34"/>
      <c r="C25" s="34"/>
      <c r="D25" s="34"/>
      <c r="E25" s="34"/>
      <c r="F25" s="34"/>
      <c r="G25" s="34"/>
      <c r="H25" s="34"/>
      <c r="I25" s="34"/>
      <c r="J25" s="34"/>
      <c r="K25" s="34"/>
      <c r="L25" s="34"/>
      <c r="M25" s="34"/>
    </row>
    <row r="26" spans="1:14" s="32" customFormat="1" ht="19">
      <c r="A26" s="34"/>
      <c r="B26" s="34"/>
      <c r="C26" s="34"/>
      <c r="D26" s="34"/>
      <c r="E26" s="34"/>
      <c r="F26" s="34"/>
      <c r="G26" s="34"/>
      <c r="H26" s="34"/>
      <c r="I26" s="34"/>
      <c r="J26" s="34"/>
      <c r="K26" s="34"/>
      <c r="L26" s="34"/>
      <c r="M26" s="34"/>
    </row>
    <row r="27" spans="1:14" s="32" customFormat="1" ht="19">
      <c r="A27" s="34"/>
      <c r="B27" s="34"/>
      <c r="C27" s="34"/>
      <c r="D27" s="34"/>
      <c r="E27" s="34"/>
      <c r="F27" s="34"/>
      <c r="G27" s="34"/>
      <c r="H27" s="34"/>
      <c r="I27" s="34"/>
      <c r="J27" s="34"/>
      <c r="K27" s="34"/>
      <c r="L27" s="34"/>
      <c r="M27" s="34"/>
    </row>
    <row r="28" spans="1:14" s="32" customFormat="1" ht="19">
      <c r="A28" s="34"/>
      <c r="B28" s="34"/>
      <c r="C28" s="34"/>
      <c r="D28" s="34"/>
      <c r="E28" s="34"/>
      <c r="F28" s="34"/>
      <c r="G28" s="34"/>
      <c r="H28" s="34"/>
      <c r="I28" s="34"/>
      <c r="J28" s="34"/>
      <c r="K28" s="34"/>
      <c r="L28" s="34"/>
      <c r="M28" s="34"/>
    </row>
    <row r="29" spans="1:14" s="32" customFormat="1" ht="19">
      <c r="A29" s="34"/>
      <c r="B29" s="34"/>
      <c r="C29" s="34"/>
      <c r="D29" s="34"/>
      <c r="E29" s="34"/>
      <c r="F29" s="34"/>
      <c r="G29" s="34"/>
      <c r="H29" s="34"/>
      <c r="I29" s="34"/>
      <c r="J29" s="34"/>
      <c r="K29" s="34"/>
      <c r="L29" s="34"/>
      <c r="M29" s="34"/>
    </row>
    <row r="30" spans="1:14" s="32" customFormat="1" ht="19">
      <c r="A30" s="34"/>
      <c r="B30" s="34"/>
      <c r="C30" s="34"/>
      <c r="D30" s="34"/>
      <c r="E30" s="34"/>
      <c r="F30" s="34"/>
      <c r="G30" s="34"/>
      <c r="H30" s="34"/>
      <c r="I30" s="34"/>
      <c r="J30" s="34"/>
      <c r="K30" s="34"/>
      <c r="L30" s="34"/>
      <c r="M30" s="34"/>
    </row>
    <row r="31" spans="1:14" s="32" customFormat="1" ht="19">
      <c r="A31" s="34"/>
      <c r="B31" s="34"/>
      <c r="C31" s="34"/>
      <c r="D31" s="34"/>
      <c r="E31" s="34"/>
      <c r="F31" s="34"/>
      <c r="G31" s="34"/>
      <c r="H31" s="34"/>
      <c r="I31" s="34"/>
      <c r="J31" s="34"/>
      <c r="K31" s="34"/>
      <c r="L31" s="34"/>
      <c r="M31" s="34"/>
    </row>
    <row r="32" spans="1:14" s="32" customFormat="1" ht="19">
      <c r="A32" s="34"/>
      <c r="B32" s="34"/>
      <c r="C32" s="34"/>
      <c r="D32" s="34"/>
      <c r="E32" s="34"/>
      <c r="F32" s="34"/>
      <c r="G32" s="34"/>
      <c r="H32" s="34"/>
      <c r="I32" s="34"/>
      <c r="J32" s="34"/>
      <c r="K32" s="34"/>
      <c r="L32" s="34"/>
      <c r="M32" s="34"/>
    </row>
    <row r="33" spans="1:13" s="32" customFormat="1" ht="19">
      <c r="A33" s="34"/>
      <c r="B33" s="34"/>
      <c r="C33" s="34"/>
      <c r="D33" s="34"/>
      <c r="E33" s="34"/>
      <c r="F33" s="34"/>
      <c r="G33" s="34"/>
      <c r="H33" s="34"/>
      <c r="I33" s="34"/>
      <c r="J33" s="34"/>
      <c r="K33" s="34"/>
      <c r="L33" s="34"/>
      <c r="M33" s="34"/>
    </row>
    <row r="34" spans="1:13" s="32" customFormat="1" ht="19">
      <c r="A34" s="34"/>
      <c r="B34" s="34"/>
      <c r="C34" s="34"/>
      <c r="D34" s="34"/>
      <c r="E34" s="34"/>
      <c r="F34" s="34"/>
      <c r="G34" s="34"/>
      <c r="H34" s="34"/>
      <c r="I34" s="34"/>
      <c r="J34" s="34"/>
      <c r="K34" s="34"/>
      <c r="L34" s="34"/>
      <c r="M34" s="34"/>
    </row>
    <row r="35" spans="1:13" s="32" customFormat="1" ht="19">
      <c r="A35" s="34"/>
      <c r="B35" s="34"/>
      <c r="C35" s="34"/>
      <c r="D35" s="34"/>
      <c r="E35" s="34"/>
      <c r="F35" s="34"/>
      <c r="G35" s="34"/>
      <c r="H35" s="34"/>
      <c r="I35" s="34"/>
      <c r="J35" s="34"/>
      <c r="K35" s="34"/>
      <c r="L35" s="34"/>
      <c r="M35" s="34"/>
    </row>
    <row r="36" spans="1:13" s="32" customFormat="1" ht="19">
      <c r="A36" s="34"/>
      <c r="B36" s="34"/>
      <c r="C36" s="34"/>
      <c r="D36" s="34"/>
      <c r="E36" s="34"/>
      <c r="F36" s="34"/>
      <c r="G36" s="34"/>
      <c r="H36" s="34"/>
      <c r="I36" s="34"/>
      <c r="J36" s="34"/>
      <c r="K36" s="34"/>
      <c r="L36" s="34"/>
      <c r="M36" s="34"/>
    </row>
    <row r="37" spans="1:13" s="32" customFormat="1" ht="19">
      <c r="A37" s="33"/>
      <c r="B37" s="33"/>
      <c r="C37" s="33"/>
      <c r="D37" s="33"/>
      <c r="E37" s="33"/>
      <c r="F37" s="33"/>
      <c r="G37" s="33"/>
      <c r="H37" s="33"/>
      <c r="I37" s="33"/>
      <c r="J37" s="33"/>
      <c r="K37" s="33"/>
      <c r="L37" s="33"/>
      <c r="M37" s="33"/>
    </row>
    <row r="38" spans="1:13" s="32" customFormat="1" ht="19">
      <c r="A38" s="33"/>
      <c r="B38" s="33"/>
      <c r="C38" s="33"/>
      <c r="D38" s="33"/>
      <c r="E38" s="33"/>
      <c r="F38" s="33"/>
      <c r="G38" s="33"/>
      <c r="H38" s="33"/>
      <c r="I38" s="33"/>
      <c r="J38" s="33"/>
      <c r="K38" s="33"/>
      <c r="L38" s="33"/>
      <c r="M38" s="33"/>
    </row>
  </sheetData>
  <mergeCells count="5">
    <mergeCell ref="A1:M1"/>
    <mergeCell ref="A5:M7"/>
    <mergeCell ref="C18:M19"/>
    <mergeCell ref="A23:M23"/>
    <mergeCell ref="A22:M22"/>
  </mergeCells>
  <phoneticPr fontId="3"/>
  <printOptions horizontalCentered="1"/>
  <pageMargins left="0.23622047244094491" right="0.23622047244094491" top="0.74803149606299213" bottom="0.74803149606299213" header="0.31496062992125984" footer="0.31496062992125984"/>
  <pageSetup paperSize="9" firstPageNumber="4294963191" orientation="portrait" horizontalDpi="4294967293" verticalDpi="4294967293" r:id="rId1"/>
  <headerFooter scaleWithDoc="0">
    <oddFooter>&amp;C&amp;"ＭＳ Ｐ明朝,標準"&amp;14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topLeftCell="A19" zoomScale="85" zoomScaleNormal="70" zoomScaleSheetLayoutView="85" zoomScalePageLayoutView="70" workbookViewId="0">
      <selection activeCell="B29" sqref="B29"/>
    </sheetView>
  </sheetViews>
  <sheetFormatPr defaultColWidth="9" defaultRowHeight="13"/>
  <cols>
    <col min="1" max="4" width="20.6328125" style="10" customWidth="1"/>
    <col min="5" max="5" width="8.6328125" style="10" customWidth="1"/>
    <col min="6" max="16384" width="9" style="10"/>
  </cols>
  <sheetData>
    <row r="1" spans="1:8" s="1" customFormat="1" ht="23.5">
      <c r="A1" s="683" t="s">
        <v>252</v>
      </c>
      <c r="B1" s="683"/>
      <c r="C1" s="683"/>
      <c r="D1" s="683"/>
      <c r="E1" s="37"/>
      <c r="F1" s="37"/>
      <c r="G1" s="10"/>
      <c r="H1" s="10"/>
    </row>
    <row r="2" spans="1:8" s="36" customFormat="1" ht="18" customHeight="1">
      <c r="A2" s="684"/>
      <c r="B2" s="684"/>
      <c r="C2" s="684"/>
      <c r="D2" s="684"/>
    </row>
    <row r="3" spans="1:8" s="36" customFormat="1" ht="24" customHeight="1">
      <c r="A3" s="27" t="s">
        <v>251</v>
      </c>
      <c r="B3" s="27"/>
      <c r="C3" s="27"/>
      <c r="D3" s="27"/>
    </row>
    <row r="4" spans="1:8" s="36" customFormat="1" ht="27" customHeight="1" thickBot="1">
      <c r="A4" s="27" t="s">
        <v>250</v>
      </c>
      <c r="B4" s="27"/>
      <c r="C4" s="27"/>
      <c r="D4" s="27"/>
    </row>
    <row r="5" spans="1:8" ht="27" customHeight="1" thickBot="1">
      <c r="A5" s="598" t="s">
        <v>249</v>
      </c>
      <c r="B5" s="599" t="s">
        <v>234</v>
      </c>
      <c r="C5" s="599" t="s">
        <v>233</v>
      </c>
      <c r="D5" s="600" t="s">
        <v>232</v>
      </c>
    </row>
    <row r="6" spans="1:8" ht="27" customHeight="1">
      <c r="A6" s="601" t="s">
        <v>223</v>
      </c>
      <c r="B6" s="602" t="s">
        <v>219</v>
      </c>
      <c r="C6" s="602" t="s">
        <v>225</v>
      </c>
      <c r="D6" s="603" t="s">
        <v>248</v>
      </c>
    </row>
    <row r="7" spans="1:8" ht="27" customHeight="1">
      <c r="A7" s="604" t="s">
        <v>227</v>
      </c>
      <c r="B7" s="605" t="s">
        <v>22</v>
      </c>
      <c r="C7" s="605" t="s">
        <v>247</v>
      </c>
      <c r="D7" s="606" t="s">
        <v>246</v>
      </c>
    </row>
    <row r="8" spans="1:8" ht="27" customHeight="1">
      <c r="A8" s="604" t="s">
        <v>245</v>
      </c>
      <c r="B8" s="605" t="s">
        <v>57</v>
      </c>
      <c r="C8" s="605" t="s">
        <v>244</v>
      </c>
      <c r="D8" s="606" t="s">
        <v>243</v>
      </c>
    </row>
    <row r="9" spans="1:8" ht="27" customHeight="1">
      <c r="A9" s="604" t="s">
        <v>215</v>
      </c>
      <c r="B9" s="605" t="s">
        <v>221</v>
      </c>
      <c r="C9" s="605" t="s">
        <v>242</v>
      </c>
      <c r="D9" s="606" t="s">
        <v>208</v>
      </c>
    </row>
    <row r="10" spans="1:8" ht="27" customHeight="1">
      <c r="A10" s="604" t="s">
        <v>231</v>
      </c>
      <c r="B10" s="605" t="s">
        <v>229</v>
      </c>
      <c r="C10" s="605" t="s">
        <v>214</v>
      </c>
      <c r="D10" s="606" t="s">
        <v>253</v>
      </c>
    </row>
    <row r="11" spans="1:8" ht="27" customHeight="1">
      <c r="A11" s="604" t="s">
        <v>211</v>
      </c>
      <c r="B11" s="605" t="s">
        <v>241</v>
      </c>
      <c r="C11" s="605" t="s">
        <v>240</v>
      </c>
      <c r="D11" s="606" t="s">
        <v>207</v>
      </c>
    </row>
    <row r="12" spans="1:8" ht="27" customHeight="1">
      <c r="A12" s="604" t="s">
        <v>230</v>
      </c>
      <c r="B12" s="605" t="s">
        <v>210</v>
      </c>
      <c r="C12" s="605" t="s">
        <v>239</v>
      </c>
      <c r="D12" s="606" t="s">
        <v>238</v>
      </c>
    </row>
    <row r="13" spans="1:8" ht="27" customHeight="1" thickBot="1">
      <c r="A13" s="607"/>
      <c r="B13" s="608"/>
      <c r="C13" s="608"/>
      <c r="D13" s="609"/>
    </row>
    <row r="14" spans="1:8" ht="14">
      <c r="A14" s="27" t="s">
        <v>206</v>
      </c>
      <c r="B14" s="27"/>
      <c r="C14" s="27"/>
      <c r="D14" s="27"/>
    </row>
    <row r="15" spans="1:8" ht="14">
      <c r="A15" s="27" t="s">
        <v>237</v>
      </c>
      <c r="B15" s="27"/>
      <c r="C15" s="27"/>
      <c r="D15" s="27"/>
    </row>
    <row r="16" spans="1:8" s="36" customFormat="1" ht="27" customHeight="1" thickBot="1">
      <c r="A16" s="27" t="s">
        <v>236</v>
      </c>
      <c r="B16" s="27"/>
      <c r="C16" s="27"/>
      <c r="D16" s="27"/>
    </row>
    <row r="17" spans="1:13" s="36" customFormat="1" ht="27" customHeight="1" thickBot="1">
      <c r="A17" s="598" t="s">
        <v>235</v>
      </c>
      <c r="B17" s="599" t="s">
        <v>234</v>
      </c>
      <c r="C17" s="599" t="s">
        <v>233</v>
      </c>
      <c r="D17" s="600" t="s">
        <v>232</v>
      </c>
    </row>
    <row r="18" spans="1:13" s="36" customFormat="1" ht="27" customHeight="1">
      <c r="A18" s="601" t="s">
        <v>231</v>
      </c>
      <c r="B18" s="602" t="s">
        <v>230</v>
      </c>
      <c r="C18" s="602" t="s">
        <v>229</v>
      </c>
      <c r="D18" s="603" t="s">
        <v>228</v>
      </c>
    </row>
    <row r="19" spans="1:13" ht="27" customHeight="1">
      <c r="A19" s="604" t="s">
        <v>227</v>
      </c>
      <c r="B19" s="605" t="s">
        <v>226</v>
      </c>
      <c r="C19" s="605" t="s">
        <v>225</v>
      </c>
      <c r="D19" s="606" t="s">
        <v>224</v>
      </c>
    </row>
    <row r="20" spans="1:13" ht="27" customHeight="1">
      <c r="A20" s="604" t="s">
        <v>223</v>
      </c>
      <c r="B20" s="605" t="s">
        <v>222</v>
      </c>
      <c r="C20" s="605" t="s">
        <v>221</v>
      </c>
      <c r="D20" s="606" t="s">
        <v>220</v>
      </c>
    </row>
    <row r="21" spans="1:13" ht="27" customHeight="1">
      <c r="A21" s="604" t="s">
        <v>219</v>
      </c>
      <c r="B21" s="605" t="s">
        <v>218</v>
      </c>
      <c r="C21" s="605" t="s">
        <v>217</v>
      </c>
      <c r="D21" s="606" t="s">
        <v>216</v>
      </c>
    </row>
    <row r="22" spans="1:13" ht="27" customHeight="1">
      <c r="A22" s="604" t="s">
        <v>215</v>
      </c>
      <c r="B22" s="605" t="s">
        <v>214</v>
      </c>
      <c r="C22" s="605" t="s">
        <v>213</v>
      </c>
      <c r="D22" s="606" t="s">
        <v>212</v>
      </c>
    </row>
    <row r="23" spans="1:13" ht="27" customHeight="1">
      <c r="A23" s="604" t="s">
        <v>211</v>
      </c>
      <c r="B23" s="605" t="s">
        <v>210</v>
      </c>
      <c r="C23" s="605"/>
      <c r="D23" s="606" t="s">
        <v>209</v>
      </c>
    </row>
    <row r="24" spans="1:13" ht="27" customHeight="1">
      <c r="A24" s="604"/>
      <c r="B24" s="605"/>
      <c r="C24" s="605"/>
      <c r="D24" s="606" t="s">
        <v>208</v>
      </c>
    </row>
    <row r="25" spans="1:13" ht="27" customHeight="1" thickBot="1">
      <c r="A25" s="607"/>
      <c r="B25" s="608"/>
      <c r="C25" s="608"/>
      <c r="D25" s="610" t="s">
        <v>207</v>
      </c>
    </row>
    <row r="26" spans="1:13" ht="27" customHeight="1">
      <c r="A26" s="27" t="s">
        <v>206</v>
      </c>
      <c r="B26" s="611"/>
      <c r="C26" s="611"/>
      <c r="D26" s="611"/>
    </row>
    <row r="27" spans="1:13" ht="27" customHeight="1">
      <c r="A27" s="27" t="s">
        <v>205</v>
      </c>
      <c r="B27" s="611"/>
      <c r="C27" s="611"/>
      <c r="D27" s="611"/>
    </row>
    <row r="28" spans="1:13" ht="27" customHeight="1">
      <c r="A28" s="597"/>
      <c r="B28" s="597"/>
      <c r="C28" s="597"/>
      <c r="D28" s="597"/>
    </row>
    <row r="29" spans="1:13" ht="27" customHeight="1">
      <c r="A29" s="612" t="s">
        <v>755</v>
      </c>
      <c r="B29" s="597"/>
      <c r="C29" s="597"/>
      <c r="D29" s="597"/>
    </row>
    <row r="30" spans="1:13" ht="39.65" customHeight="1">
      <c r="A30" s="629" t="s">
        <v>786</v>
      </c>
      <c r="B30" s="629"/>
      <c r="C30" s="629"/>
      <c r="D30" s="629"/>
      <c r="E30" s="558"/>
      <c r="F30" s="558"/>
      <c r="G30" s="558"/>
      <c r="H30" s="558"/>
      <c r="I30" s="558"/>
      <c r="J30" s="558"/>
      <c r="K30" s="558"/>
      <c r="L30" s="558"/>
      <c r="M30" s="558"/>
    </row>
    <row r="31" spans="1:13" ht="19">
      <c r="A31" s="8"/>
      <c r="B31" s="8"/>
      <c r="C31" s="8"/>
      <c r="D31" s="8"/>
    </row>
    <row r="32" spans="1:13" s="1" customFormat="1" ht="19">
      <c r="A32" s="8"/>
      <c r="B32" s="8"/>
      <c r="C32" s="8"/>
      <c r="D32" s="3"/>
    </row>
  </sheetData>
  <mergeCells count="3">
    <mergeCell ref="A1:D1"/>
    <mergeCell ref="A2:D2"/>
    <mergeCell ref="A30:D30"/>
  </mergeCells>
  <phoneticPr fontId="3"/>
  <printOptions horizontalCentered="1"/>
  <pageMargins left="0.23622047244094491" right="0.23622047244094491" top="0.74803149606299213" bottom="0.74803149606299213" header="0.31496062992125984" footer="0.31496062992125984"/>
  <pageSetup paperSize="9" scale="94" firstPageNumber="4294963191" orientation="portrait" horizontalDpi="4294967293" verticalDpi="4294967293" r:id="rId1"/>
  <headerFooter scaleWithDoc="0">
    <oddHeader xml:space="preserve">&amp;R
</oddHeader>
    <oddFooter>&amp;C&amp;"ＭＳ Ｐ明朝,標準"&amp;14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38</vt:i4>
      </vt:variant>
    </vt:vector>
  </HeadingPairs>
  <TitlesOfParts>
    <vt:vector size="69" baseType="lpstr">
      <vt:lpstr>表紙</vt:lpstr>
      <vt:lpstr>目次</vt:lpstr>
      <vt:lpstr>評議員</vt:lpstr>
      <vt:lpstr>報告事項</vt:lpstr>
      <vt:lpstr>報告事項_選育</vt:lpstr>
      <vt:lpstr>報告事項_普及</vt:lpstr>
      <vt:lpstr>その他報告事項</vt:lpstr>
      <vt:lpstr>その他報告事項 (AP)</vt:lpstr>
      <vt:lpstr>部制</vt:lpstr>
      <vt:lpstr>新幹事及び委員 </vt:lpstr>
      <vt:lpstr>大会会計決算報告</vt:lpstr>
      <vt:lpstr>次回は＝選育会計報告</vt:lpstr>
      <vt:lpstr>審議事項 </vt:lpstr>
      <vt:lpstr>その他審議事項 </vt:lpstr>
      <vt:lpstr>その他審議事項  (2)</vt:lpstr>
      <vt:lpstr>審議事項_会計</vt:lpstr>
      <vt:lpstr>審議事項_一般会計</vt:lpstr>
      <vt:lpstr>審議事項_会計_予算案</vt:lpstr>
      <vt:lpstr>H29予算案</vt:lpstr>
      <vt:lpstr>審議事項_選育  </vt:lpstr>
      <vt:lpstr>審議_選育費徴収</vt:lpstr>
      <vt:lpstr>H29普及事業計画</vt:lpstr>
      <vt:lpstr>BR予算</vt:lpstr>
      <vt:lpstr>選育予算案 </vt:lpstr>
      <vt:lpstr>今年度幹事及び委員</vt:lpstr>
      <vt:lpstr>H28予算　資料</vt:lpstr>
      <vt:lpstr>H28決算</vt:lpstr>
      <vt:lpstr>H28決算(予算案との比較)　資料</vt:lpstr>
      <vt:lpstr>H29予算案(前年度決算との比較)　資料</vt:lpstr>
      <vt:lpstr>Ｈ28一般会計決算案</vt:lpstr>
      <vt:lpstr>Ｈ29一般会計予算案</vt:lpstr>
      <vt:lpstr>Ｈ28一般会計決算案!________xlnm.Print_Area</vt:lpstr>
      <vt:lpstr>'H29予算案(前年度決算との比較)　資料'!_______xlnm.Print_Area</vt:lpstr>
      <vt:lpstr>H29予算案!______xlnm.Print_Area</vt:lpstr>
      <vt:lpstr>'H28決算(予算案との比較)　資料'!_____xlnm.Print_Area</vt:lpstr>
      <vt:lpstr>H28決算!____xlnm.Print_Area</vt:lpstr>
      <vt:lpstr>'H28予算　資料'!___xlnm.Print_Area</vt:lpstr>
      <vt:lpstr>BR予算!__xlnm.Print_Area</vt:lpstr>
      <vt:lpstr>Ｈ28一般会計決算案!Excel_BuiltIn_Print_Area</vt:lpstr>
      <vt:lpstr>H28決算!Excel_BuiltIn_Print_Area</vt:lpstr>
      <vt:lpstr>'H28決算(予算案との比較)　資料'!Excel_BuiltIn_Print_Area</vt:lpstr>
      <vt:lpstr>'H28予算　資料'!Excel_BuiltIn_Print_Area</vt:lpstr>
      <vt:lpstr>H29予算案!Excel_BuiltIn_Print_Area</vt:lpstr>
      <vt:lpstr>'H29予算案(前年度決算との比較)　資料'!Excel_BuiltIn_Print_Area</vt:lpstr>
      <vt:lpstr>BR予算!Print_Area</vt:lpstr>
      <vt:lpstr>Ｈ28一般会計決算案!Print_Area</vt:lpstr>
      <vt:lpstr>H28決算!Print_Area</vt:lpstr>
      <vt:lpstr>'H28決算(予算案との比較)　資料'!Print_Area</vt:lpstr>
      <vt:lpstr>'H28予算　資料'!Print_Area</vt:lpstr>
      <vt:lpstr>Ｈ29一般会計予算案!Print_Area</vt:lpstr>
      <vt:lpstr>H29普及事業計画!Print_Area</vt:lpstr>
      <vt:lpstr>H29予算案!Print_Area</vt:lpstr>
      <vt:lpstr>'H29予算案(前年度決算との比較)　資料'!Print_Area</vt:lpstr>
      <vt:lpstr>'その他審議事項 '!Print_Area</vt:lpstr>
      <vt:lpstr>'その他審議事項  (2)'!Print_Area</vt:lpstr>
      <vt:lpstr>その他報告事項!Print_Area</vt:lpstr>
      <vt:lpstr>'その他報告事項 (AP)'!Print_Area</vt:lpstr>
      <vt:lpstr>今年度幹事及び委員!Print_Area</vt:lpstr>
      <vt:lpstr>'次回は＝選育会計報告'!Print_Area</vt:lpstr>
      <vt:lpstr>審議_選育費徴収!Print_Area</vt:lpstr>
      <vt:lpstr>'審議事項 '!Print_Area</vt:lpstr>
      <vt:lpstr>'審議事項_選育  '!Print_Area</vt:lpstr>
      <vt:lpstr>'新幹事及び委員 '!Print_Area</vt:lpstr>
      <vt:lpstr>'選育予算案 '!Print_Area</vt:lpstr>
      <vt:lpstr>部制!Print_Area</vt:lpstr>
      <vt:lpstr>報告事項!Print_Area</vt:lpstr>
      <vt:lpstr>報告事項_選育!Print_Area</vt:lpstr>
      <vt:lpstr>報告事項_普及!Print_Area</vt:lpstr>
      <vt:lpstr>目次!Print_Area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dc:creator>
  <cp:lastModifiedBy>Kan-Saitoh</cp:lastModifiedBy>
  <cp:lastPrinted>2017-01-11T14:49:07Z</cp:lastPrinted>
  <dcterms:created xsi:type="dcterms:W3CDTF">2016-12-22T07:09:19Z</dcterms:created>
  <dcterms:modified xsi:type="dcterms:W3CDTF">2019-01-11T00:13:20Z</dcterms:modified>
</cp:coreProperties>
</file>