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Owner\Documents\"/>
    </mc:Choice>
  </mc:AlternateContent>
  <xr:revisionPtr revIDLastSave="0" documentId="8_{B67109CF-DDAD-4A7D-9E6B-EBDF869999A1}" xr6:coauthVersionLast="46" xr6:coauthVersionMax="46" xr10:uidLastSave="{00000000-0000-0000-0000-000000000000}"/>
  <bookViews>
    <workbookView xWindow="-98" yWindow="-98" windowWidth="22695" windowHeight="14595" tabRatio="881" xr2:uid="{00000000-000D-0000-FFFF-FFFF00000000}"/>
  </bookViews>
  <sheets>
    <sheet name="表紙" sheetId="2" r:id="rId1"/>
    <sheet name="目次" sheetId="3" r:id="rId2"/>
    <sheet name="評議員" sheetId="4" r:id="rId3"/>
    <sheet name="事業報告" sheetId="5" r:id="rId4"/>
    <sheet name="選育報告" sheetId="6" r:id="rId5"/>
    <sheet name="普及報告" sheetId="7" r:id="rId6"/>
    <sheet name="決算" sheetId="27" r:id="rId7"/>
    <sheet name="決算選育" sheetId="8" r:id="rId8"/>
    <sheet name="決算普及" sheetId="9" r:id="rId9"/>
    <sheet name="監査" sheetId="32" r:id="rId10"/>
    <sheet name="部制" sheetId="21" r:id="rId11"/>
    <sheet name="新幹委" sheetId="24" r:id="rId12"/>
    <sheet name="事業計画" sheetId="25" r:id="rId13"/>
    <sheet name="選育計画" sheetId="12" r:id="rId14"/>
    <sheet name="普及計画" sheetId="26" r:id="rId15"/>
    <sheet name="予算" sheetId="29" r:id="rId16"/>
    <sheet name="選育予算" sheetId="13" r:id="rId17"/>
    <sheet name="普及予算" sheetId="14" r:id="rId18"/>
    <sheet name="審議１" sheetId="15" r:id="rId19"/>
    <sheet name="審議１資料" sheetId="16" r:id="rId20"/>
    <sheet name="審議２" sheetId="17" r:id="rId21"/>
    <sheet name="審議３" sheetId="30" r:id="rId22"/>
    <sheet name="現幹委" sheetId="18" r:id="rId23"/>
  </sheets>
  <definedNames>
    <definedName name="__xlnm.Print_Area" localSheetId="17">普及予算!$B$4:$I$45</definedName>
    <definedName name="a" localSheetId="8">#REF!</definedName>
    <definedName name="a" localSheetId="22">#REF!</definedName>
    <definedName name="a" localSheetId="12">#REF!</definedName>
    <definedName name="a" localSheetId="3">#REF!</definedName>
    <definedName name="a" localSheetId="20">#REF!</definedName>
    <definedName name="a" localSheetId="11">#REF!</definedName>
    <definedName name="a" localSheetId="2">#REF!</definedName>
    <definedName name="a" localSheetId="14">#REF!</definedName>
    <definedName name="a" localSheetId="5">#REF!</definedName>
    <definedName name="a" localSheetId="17">#REF!</definedName>
    <definedName name="a" localSheetId="10">#REF!</definedName>
    <definedName name="a">#REF!</definedName>
    <definedName name="AR④" localSheetId="8">#REF!</definedName>
    <definedName name="AR④" localSheetId="22">#REF!</definedName>
    <definedName name="AR④" localSheetId="12">#REF!</definedName>
    <definedName name="AR④" localSheetId="3">#REF!</definedName>
    <definedName name="AR④" localSheetId="20">#REF!</definedName>
    <definedName name="AR④" localSheetId="11">#REF!</definedName>
    <definedName name="AR④" localSheetId="0">#REF!</definedName>
    <definedName name="AR④" localSheetId="2">#REF!</definedName>
    <definedName name="AR④" localSheetId="14">#REF!</definedName>
    <definedName name="AR④" localSheetId="5">#REF!</definedName>
    <definedName name="AR④" localSheetId="17">#REF!</definedName>
    <definedName name="AR④" localSheetId="10">#REF!</definedName>
    <definedName name="AR④" localSheetId="1">#REF!</definedName>
    <definedName name="AR④">#REF!</definedName>
    <definedName name="are" localSheetId="8">#REF!</definedName>
    <definedName name="are" localSheetId="22">#REF!</definedName>
    <definedName name="are" localSheetId="12">#REF!</definedName>
    <definedName name="are" localSheetId="3">#REF!</definedName>
    <definedName name="are" localSheetId="20">#REF!</definedName>
    <definedName name="are" localSheetId="11">#REF!</definedName>
    <definedName name="are" localSheetId="0">#REF!</definedName>
    <definedName name="are" localSheetId="2">#REF!</definedName>
    <definedName name="are" localSheetId="14">#REF!</definedName>
    <definedName name="are" localSheetId="5">#REF!</definedName>
    <definedName name="are" localSheetId="17">#REF!</definedName>
    <definedName name="are" localSheetId="1">#REF!</definedName>
    <definedName name="are">#REF!</definedName>
    <definedName name="bbbb" localSheetId="8">#REF!</definedName>
    <definedName name="bbbb" localSheetId="22">#REF!</definedName>
    <definedName name="bbbb" localSheetId="12">#REF!</definedName>
    <definedName name="bbbb" localSheetId="3">#REF!</definedName>
    <definedName name="bbbb" localSheetId="11">#REF!</definedName>
    <definedName name="bbbb" localSheetId="2">#REF!</definedName>
    <definedName name="bbbb" localSheetId="14">#REF!</definedName>
    <definedName name="bbbb" localSheetId="5">#REF!</definedName>
    <definedName name="bbbb" localSheetId="17">#REF!</definedName>
    <definedName name="bbbb">#REF!</definedName>
    <definedName name="Excel_BuiltIn_Print_Area_2" localSheetId="8">#REF!</definedName>
    <definedName name="Excel_BuiltIn_Print_Area_2" localSheetId="22">#REF!</definedName>
    <definedName name="Excel_BuiltIn_Print_Area_2" localSheetId="12">#REF!</definedName>
    <definedName name="Excel_BuiltIn_Print_Area_2" localSheetId="3">#REF!</definedName>
    <definedName name="Excel_BuiltIn_Print_Area_2" localSheetId="20">#REF!</definedName>
    <definedName name="Excel_BuiltIn_Print_Area_2" localSheetId="11">#REF!</definedName>
    <definedName name="Excel_BuiltIn_Print_Area_2" localSheetId="0">#REF!</definedName>
    <definedName name="Excel_BuiltIn_Print_Area_2" localSheetId="2">#REF!</definedName>
    <definedName name="Excel_BuiltIn_Print_Area_2" localSheetId="14">#REF!</definedName>
    <definedName name="Excel_BuiltIn_Print_Area_2" localSheetId="5">#REF!</definedName>
    <definedName name="Excel_BuiltIn_Print_Area_2" localSheetId="17">#REF!</definedName>
    <definedName name="Excel_BuiltIn_Print_Area_2" localSheetId="10">#REF!</definedName>
    <definedName name="Excel_BuiltIn_Print_Area_2" localSheetId="1">#REF!</definedName>
    <definedName name="Excel_BuiltIn_Print_Area_2">#REF!</definedName>
    <definedName name="ｆｆ" localSheetId="8">#REF!</definedName>
    <definedName name="ｆｆ" localSheetId="22">#REF!</definedName>
    <definedName name="ｆｆ" localSheetId="12">#REF!</definedName>
    <definedName name="ｆｆ" localSheetId="3">#REF!</definedName>
    <definedName name="ｆｆ" localSheetId="20">#REF!</definedName>
    <definedName name="ｆｆ" localSheetId="11">#REF!</definedName>
    <definedName name="ｆｆ" localSheetId="2">#REF!</definedName>
    <definedName name="ｆｆ" localSheetId="14">#REF!</definedName>
    <definedName name="ｆｆ" localSheetId="5">#REF!</definedName>
    <definedName name="ｆｆ" localSheetId="17">#REF!</definedName>
    <definedName name="ｆｆ">#REF!</definedName>
    <definedName name="pop" localSheetId="8">#REF!</definedName>
    <definedName name="pop" localSheetId="22">#REF!</definedName>
    <definedName name="pop" localSheetId="12">#REF!</definedName>
    <definedName name="pop" localSheetId="3">#REF!</definedName>
    <definedName name="pop" localSheetId="20">#REF!</definedName>
    <definedName name="pop" localSheetId="11">#REF!</definedName>
    <definedName name="pop" localSheetId="2">#REF!</definedName>
    <definedName name="pop" localSheetId="14">#REF!</definedName>
    <definedName name="pop" localSheetId="5">#REF!</definedName>
    <definedName name="pop" localSheetId="17">#REF!</definedName>
    <definedName name="pop">#REF!</definedName>
    <definedName name="_xlnm.Print_Area" localSheetId="9">監査!$B$2:$K$59</definedName>
    <definedName name="_xlnm.Print_Area" localSheetId="6">決算!$A$1:$N$44</definedName>
    <definedName name="_xlnm.Print_Area" localSheetId="7">決算選育!$A$1:$H$48</definedName>
    <definedName name="_xlnm.Print_Area" localSheetId="8">決算普及!$A$1:$J$30</definedName>
    <definedName name="_xlnm.Print_Area" localSheetId="22">現幹委!$A$1:$H$39</definedName>
    <definedName name="_xlnm.Print_Area" localSheetId="12">事業計画!$A$1:$D$41</definedName>
    <definedName name="_xlnm.Print_Area" localSheetId="3">事業報告!$A$1:$D$37</definedName>
    <definedName name="_xlnm.Print_Area" localSheetId="20">審議２!$A$1:$A$68</definedName>
    <definedName name="_xlnm.Print_Area" localSheetId="21">審議３!$A$1:$G$46</definedName>
    <definedName name="_xlnm.Print_Area" localSheetId="11">新幹委!$A$1:$G$39</definedName>
    <definedName name="_xlnm.Print_Area" localSheetId="4">選育報告!$A$1:$B$31</definedName>
    <definedName name="_xlnm.Print_Area" localSheetId="16">選育予算!$A$1:$H$45</definedName>
    <definedName name="_xlnm.Print_Area" localSheetId="0">表紙!$A$1:$A$8</definedName>
    <definedName name="_xlnm.Print_Area" localSheetId="2">評議員!$A$1:$I$38</definedName>
    <definedName name="_xlnm.Print_Area" localSheetId="14">普及計画!$A$1:$J$24</definedName>
    <definedName name="_xlnm.Print_Area" localSheetId="5">普及報告!$A$1:$F$20</definedName>
    <definedName name="_xlnm.Print_Area" localSheetId="17">普及予算!$A$1:$J$37</definedName>
    <definedName name="_xlnm.Print_Area" localSheetId="10">部制!$A$1:$F$34</definedName>
    <definedName name="_xlnm.Print_Area" localSheetId="1">目次!$A$1:$C$30</definedName>
    <definedName name="_xlnm.Print_Area" localSheetId="15">予算!$A$1:$P$45</definedName>
    <definedName name="s" localSheetId="8">#REF!</definedName>
    <definedName name="s" localSheetId="22">#REF!</definedName>
    <definedName name="s" localSheetId="12">#REF!</definedName>
    <definedName name="s" localSheetId="3">#REF!</definedName>
    <definedName name="s" localSheetId="20">#REF!</definedName>
    <definedName name="s" localSheetId="11">#REF!</definedName>
    <definedName name="s" localSheetId="2">#REF!</definedName>
    <definedName name="s" localSheetId="14">#REF!</definedName>
    <definedName name="s" localSheetId="5">#REF!</definedName>
    <definedName name="s" localSheetId="17">#REF!</definedName>
    <definedName name="s" localSheetId="10">#REF!</definedName>
    <definedName name="s">#REF!</definedName>
    <definedName name="あ" localSheetId="8">#REF!</definedName>
    <definedName name="あ" localSheetId="22">#REF!</definedName>
    <definedName name="あ" localSheetId="12">#REF!</definedName>
    <definedName name="あ" localSheetId="3">#REF!</definedName>
    <definedName name="あ" localSheetId="20">#REF!</definedName>
    <definedName name="あ" localSheetId="11">#REF!</definedName>
    <definedName name="あ" localSheetId="2">#REF!</definedName>
    <definedName name="あ" localSheetId="14">#REF!</definedName>
    <definedName name="あ" localSheetId="5">#REF!</definedName>
    <definedName name="あ" localSheetId="17">#REF!</definedName>
    <definedName name="あ">#REF!</definedName>
    <definedName name="ああ" localSheetId="8">#REF!</definedName>
    <definedName name="ああ" localSheetId="22">#REF!</definedName>
    <definedName name="ああ" localSheetId="12">#REF!</definedName>
    <definedName name="ああ" localSheetId="3">#REF!</definedName>
    <definedName name="ああ" localSheetId="20">#REF!</definedName>
    <definedName name="ああ" localSheetId="11">#REF!</definedName>
    <definedName name="ああ" localSheetId="2">#REF!</definedName>
    <definedName name="ああ" localSheetId="14">#REF!</definedName>
    <definedName name="ああ" localSheetId="5">#REF!</definedName>
    <definedName name="ああ" localSheetId="17">#REF!</definedName>
    <definedName name="ああ">#REF!</definedName>
    <definedName name="あわ" localSheetId="8">#REF!</definedName>
    <definedName name="あわ" localSheetId="22">#REF!</definedName>
    <definedName name="あわ" localSheetId="12">#REF!</definedName>
    <definedName name="あわ" localSheetId="3">#REF!</definedName>
    <definedName name="あわ" localSheetId="20">#REF!</definedName>
    <definedName name="あわ" localSheetId="11">#REF!</definedName>
    <definedName name="あわ" localSheetId="2">#REF!</definedName>
    <definedName name="あわ" localSheetId="14">#REF!</definedName>
    <definedName name="あわ" localSheetId="5">#REF!</definedName>
    <definedName name="あわ" localSheetId="17">#REF!</definedName>
    <definedName name="あわ">#REF!</definedName>
    <definedName name="ぽｐ" localSheetId="8">#REF!</definedName>
    <definedName name="ぽｐ" localSheetId="22">#REF!</definedName>
    <definedName name="ぽｐ" localSheetId="12">#REF!</definedName>
    <definedName name="ぽｐ" localSheetId="3">#REF!</definedName>
    <definedName name="ぽｐ" localSheetId="20">#REF!</definedName>
    <definedName name="ぽｐ" localSheetId="11">#REF!</definedName>
    <definedName name="ぽｐ" localSheetId="2">#REF!</definedName>
    <definedName name="ぽｐ" localSheetId="14">#REF!</definedName>
    <definedName name="ぽｐ" localSheetId="5">#REF!</definedName>
    <definedName name="ぽｐ" localSheetId="17">#REF!</definedName>
    <definedName name="ぽｐ">#REF!</definedName>
    <definedName name="秋関本選" localSheetId="8">#REF!</definedName>
    <definedName name="秋関本選" localSheetId="22">#REF!</definedName>
    <definedName name="秋関本選" localSheetId="12">#REF!</definedName>
    <definedName name="秋関本選" localSheetId="3">#REF!</definedName>
    <definedName name="秋関本選" localSheetId="20">#REF!</definedName>
    <definedName name="秋関本選" localSheetId="11">#REF!</definedName>
    <definedName name="秋関本選" localSheetId="0">#REF!</definedName>
    <definedName name="秋関本選" localSheetId="2">#REF!</definedName>
    <definedName name="秋関本選" localSheetId="14">#REF!</definedName>
    <definedName name="秋関本選" localSheetId="5">#REF!</definedName>
    <definedName name="秋関本選" localSheetId="17">#REF!</definedName>
    <definedName name="秋関本選" localSheetId="10">#REF!</definedName>
    <definedName name="秋関本選" localSheetId="1">#REF!</definedName>
    <definedName name="秋関本選">#REF!</definedName>
    <definedName name="春関本選" localSheetId="8">#REF!</definedName>
    <definedName name="春関本選" localSheetId="22">#REF!</definedName>
    <definedName name="春関本選" localSheetId="12">#REF!</definedName>
    <definedName name="春関本選" localSheetId="3">#REF!</definedName>
    <definedName name="春関本選" localSheetId="20">#REF!</definedName>
    <definedName name="春関本選" localSheetId="11">#REF!</definedName>
    <definedName name="春関本選" localSheetId="0">#REF!</definedName>
    <definedName name="春関本選" localSheetId="2">#REF!</definedName>
    <definedName name="春関本選" localSheetId="14">#REF!</definedName>
    <definedName name="春関本選" localSheetId="5">#REF!</definedName>
    <definedName name="春関本選" localSheetId="17">#REF!</definedName>
    <definedName name="春関本選" localSheetId="10">#REF!</definedName>
    <definedName name="春関本選" localSheetId="1">#REF!</definedName>
    <definedName name="春関本選">#REF!</definedName>
    <definedName name="新幹事委員" localSheetId="8">#REF!</definedName>
    <definedName name="新幹事委員" localSheetId="22">#REF!</definedName>
    <definedName name="新幹事委員" localSheetId="12">#REF!</definedName>
    <definedName name="新幹事委員" localSheetId="3">#REF!</definedName>
    <definedName name="新幹事委員" localSheetId="11">#REF!</definedName>
    <definedName name="新幹事委員" localSheetId="2">#REF!</definedName>
    <definedName name="新幹事委員" localSheetId="14">#REF!</definedName>
    <definedName name="新幹事委員" localSheetId="5">#REF!</definedName>
    <definedName name="新幹事委員" localSheetId="17">#REF!</definedName>
    <definedName name="新幹事委員">#REF!</definedName>
    <definedName name="裏表紙" localSheetId="8">#REF!</definedName>
    <definedName name="裏表紙" localSheetId="22">#REF!</definedName>
    <definedName name="裏表紙" localSheetId="12">#REF!</definedName>
    <definedName name="裏表紙" localSheetId="3">#REF!</definedName>
    <definedName name="裏表紙" localSheetId="20">#REF!</definedName>
    <definedName name="裏表紙" localSheetId="11">#REF!</definedName>
    <definedName name="裏表紙" localSheetId="0">#REF!</definedName>
    <definedName name="裏表紙" localSheetId="2">#REF!</definedName>
    <definedName name="裏表紙" localSheetId="14">#REF!</definedName>
    <definedName name="裏表紙" localSheetId="5">#REF!</definedName>
    <definedName name="裏表紙" localSheetId="17">#REF!</definedName>
    <definedName name="裏表紙" localSheetId="10">#REF!</definedName>
    <definedName name="裏表紙" localSheetId="1">#REF!</definedName>
    <definedName name="裏表紙">#REF!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4" i="13" l="1"/>
  <c r="F25" i="13"/>
  <c r="F24" i="13"/>
  <c r="F18" i="13"/>
  <c r="F15" i="13"/>
  <c r="F14" i="13"/>
  <c r="F7" i="13"/>
  <c r="D9" i="13"/>
  <c r="E27" i="13"/>
  <c r="F27" i="13" s="1"/>
  <c r="E26" i="13"/>
  <c r="F26" i="13" s="1"/>
  <c r="E25" i="13"/>
  <c r="E21" i="13"/>
  <c r="F21" i="13" s="1"/>
  <c r="E20" i="13"/>
  <c r="E19" i="13"/>
  <c r="F19" i="13" s="1"/>
  <c r="E13" i="13"/>
  <c r="E6" i="13"/>
  <c r="E9" i="13" s="1"/>
  <c r="J14" i="27"/>
  <c r="J15" i="27"/>
  <c r="J16" i="27"/>
  <c r="J17" i="27"/>
  <c r="J18" i="27"/>
  <c r="J19" i="27"/>
  <c r="J20" i="27"/>
  <c r="J21" i="27"/>
  <c r="J22" i="27"/>
  <c r="J6" i="27"/>
  <c r="J7" i="27"/>
  <c r="J8" i="27"/>
  <c r="J9" i="27"/>
  <c r="J10" i="27"/>
  <c r="E17" i="13" l="1"/>
  <c r="F20" i="13"/>
  <c r="F6" i="13"/>
  <c r="E23" i="13"/>
  <c r="E29" i="13"/>
  <c r="E33" i="13" s="1"/>
  <c r="E35" i="13" l="1"/>
  <c r="O33" i="29"/>
  <c r="J25" i="29"/>
  <c r="I25" i="29"/>
  <c r="H25" i="29"/>
  <c r="G25" i="29"/>
  <c r="F25" i="29"/>
  <c r="E25" i="29"/>
  <c r="D25" i="29"/>
  <c r="K24" i="29"/>
  <c r="O23" i="29"/>
  <c r="K23" i="29"/>
  <c r="K22" i="29"/>
  <c r="K21" i="29"/>
  <c r="K20" i="29"/>
  <c r="K19" i="29"/>
  <c r="K18" i="29"/>
  <c r="K17" i="29"/>
  <c r="K16" i="29"/>
  <c r="O13" i="29"/>
  <c r="J13" i="29"/>
  <c r="I13" i="29"/>
  <c r="H13" i="29"/>
  <c r="G13" i="29"/>
  <c r="G27" i="29" s="1"/>
  <c r="F13" i="29"/>
  <c r="E13" i="29"/>
  <c r="D13" i="29"/>
  <c r="K12" i="29"/>
  <c r="K11" i="29"/>
  <c r="K10" i="29"/>
  <c r="K9" i="29"/>
  <c r="K8" i="29"/>
  <c r="F11" i="27"/>
  <c r="G11" i="27"/>
  <c r="F23" i="27"/>
  <c r="G23" i="27"/>
  <c r="J26" i="27"/>
  <c r="M11" i="27"/>
  <c r="M21" i="27"/>
  <c r="E9" i="14"/>
  <c r="H9" i="14"/>
  <c r="I9" i="14" s="1"/>
  <c r="I10" i="14"/>
  <c r="D13" i="13"/>
  <c r="F13" i="13" s="1"/>
  <c r="N40" i="8"/>
  <c r="T40" i="8"/>
  <c r="N41" i="8"/>
  <c r="S41" i="8" s="1"/>
  <c r="N42" i="8"/>
  <c r="S42" i="8" s="1"/>
  <c r="N43" i="8"/>
  <c r="S43" i="8" s="1"/>
  <c r="N44" i="8"/>
  <c r="S44" i="8" s="1"/>
  <c r="N45" i="8"/>
  <c r="N46" i="8"/>
  <c r="S46" i="8" s="1"/>
  <c r="N47" i="8"/>
  <c r="S47" i="8" s="1"/>
  <c r="N48" i="8"/>
  <c r="S48" i="8" s="1"/>
  <c r="N49" i="8"/>
  <c r="S49" i="8" s="1"/>
  <c r="N50" i="8"/>
  <c r="S50" i="8" s="1"/>
  <c r="N51" i="8"/>
  <c r="E13" i="8"/>
  <c r="E19" i="8"/>
  <c r="E23" i="8"/>
  <c r="S45" i="8"/>
  <c r="S40" i="8"/>
  <c r="U39" i="8"/>
  <c r="E9" i="8"/>
  <c r="E34" i="8"/>
  <c r="F34" i="8" s="1"/>
  <c r="D6" i="8"/>
  <c r="D9" i="8" s="1"/>
  <c r="D13" i="8"/>
  <c r="D19" i="8"/>
  <c r="D23" i="8"/>
  <c r="F27" i="8"/>
  <c r="F26" i="8"/>
  <c r="F25" i="8"/>
  <c r="F24" i="8"/>
  <c r="F21" i="8"/>
  <c r="F20" i="8"/>
  <c r="F17" i="8"/>
  <c r="F16" i="8"/>
  <c r="F15" i="8"/>
  <c r="F14" i="8"/>
  <c r="F7" i="8"/>
  <c r="M25" i="27" l="1"/>
  <c r="E18" i="14"/>
  <c r="I18" i="14"/>
  <c r="K25" i="29"/>
  <c r="O27" i="29"/>
  <c r="D23" i="13"/>
  <c r="F23" i="13" s="1"/>
  <c r="D17" i="13"/>
  <c r="F17" i="13" s="1"/>
  <c r="F23" i="8"/>
  <c r="D29" i="8"/>
  <c r="D33" i="8" s="1"/>
  <c r="D35" i="8" s="1"/>
  <c r="F19" i="8"/>
  <c r="F13" i="8"/>
  <c r="T41" i="8"/>
  <c r="T42" i="8" s="1"/>
  <c r="T43" i="8" s="1"/>
  <c r="F6" i="8"/>
  <c r="F9" i="8" s="1"/>
  <c r="U40" i="8"/>
  <c r="J11" i="27"/>
  <c r="J25" i="27" s="1"/>
  <c r="J28" i="27" s="1"/>
  <c r="J23" i="27"/>
  <c r="E29" i="8"/>
  <c r="D27" i="29"/>
  <c r="H27" i="29"/>
  <c r="F27" i="29"/>
  <c r="J27" i="29"/>
  <c r="E27" i="29"/>
  <c r="I27" i="29"/>
  <c r="K13" i="29"/>
  <c r="K27" i="29" s="1"/>
  <c r="I19" i="14" l="1"/>
  <c r="D29" i="13"/>
  <c r="D33" i="13" s="1"/>
  <c r="F29" i="8"/>
  <c r="U41" i="8"/>
  <c r="U42" i="8"/>
  <c r="T44" i="8"/>
  <c r="U43" i="8"/>
  <c r="Q51" i="8"/>
  <c r="S51" i="8" s="1"/>
  <c r="E33" i="8"/>
  <c r="D35" i="13" l="1"/>
  <c r="F35" i="13" s="1"/>
  <c r="F33" i="13"/>
  <c r="F33" i="8"/>
  <c r="E35" i="8"/>
  <c r="F35" i="8" s="1"/>
  <c r="T45" i="8"/>
  <c r="U44" i="8"/>
  <c r="T46" i="8" l="1"/>
  <c r="U45" i="8"/>
  <c r="T47" i="8" l="1"/>
  <c r="U46" i="8"/>
  <c r="T48" i="8" l="1"/>
  <c r="U47" i="8"/>
  <c r="T49" i="8" l="1"/>
  <c r="U48" i="8"/>
  <c r="T50" i="8" l="1"/>
  <c r="U49" i="8"/>
  <c r="T51" i="8" l="1"/>
  <c r="U51" i="8" s="1"/>
  <c r="U50" i="8"/>
</calcChain>
</file>

<file path=xl/sharedStrings.xml><?xml version="1.0" encoding="utf-8"?>
<sst xmlns="http://schemas.openxmlformats.org/spreadsheetml/2006/main" count="1354" uniqueCount="869">
  <si>
    <t>日本学生ライフル射撃連盟関東支部</t>
  </si>
  <si>
    <t>2020年度</t>
    <rPh sb="4" eb="6">
      <t>ネンド</t>
    </rPh>
    <rPh sb="5" eb="6">
      <t>ド</t>
    </rPh>
    <phoneticPr fontId="5"/>
  </si>
  <si>
    <t>目次</t>
    <phoneticPr fontId="5"/>
  </si>
  <si>
    <t>関東支部評議員及び代表者一覧</t>
  </si>
  <si>
    <t>Ⅰ．報告事項</t>
    <phoneticPr fontId="5"/>
  </si>
  <si>
    <t>８．部制一覧</t>
    <rPh sb="2" eb="3">
      <t>ブ</t>
    </rPh>
    <rPh sb="3" eb="4">
      <t>セイ</t>
    </rPh>
    <rPh sb="4" eb="6">
      <t>イチラン</t>
    </rPh>
    <phoneticPr fontId="5"/>
  </si>
  <si>
    <t>Ⅲ．審議事項</t>
  </si>
  <si>
    <t>７．その他審議事項</t>
    <rPh sb="5" eb="7">
      <t>シンギ</t>
    </rPh>
    <phoneticPr fontId="5"/>
  </si>
  <si>
    <t>Ⅱ．2021年度役員案</t>
    <phoneticPr fontId="5"/>
  </si>
  <si>
    <t>Ⅳ．2020年度役員</t>
    <rPh sb="6" eb="8">
      <t>ネンド</t>
    </rPh>
    <rPh sb="7" eb="8">
      <t>ド</t>
    </rPh>
    <rPh sb="8" eb="10">
      <t>ヤクイン</t>
    </rPh>
    <phoneticPr fontId="5"/>
  </si>
  <si>
    <t>出欠</t>
    <rPh sb="0" eb="2">
      <t>シュッケツ</t>
    </rPh>
    <phoneticPr fontId="4"/>
  </si>
  <si>
    <t>委任者</t>
    <rPh sb="0" eb="3">
      <t>イニンシャ</t>
    </rPh>
    <phoneticPr fontId="4"/>
  </si>
  <si>
    <t>青山学院</t>
  </si>
  <si>
    <t>△</t>
  </si>
  <si>
    <t>学習院</t>
  </si>
  <si>
    <t>〇</t>
  </si>
  <si>
    <t>関東学院</t>
  </si>
  <si>
    <t>慶應義塾</t>
  </si>
  <si>
    <t>國學院</t>
  </si>
  <si>
    <t>国士舘</t>
    <rPh sb="0" eb="3">
      <t>コクシカン</t>
    </rPh>
    <phoneticPr fontId="5"/>
  </si>
  <si>
    <t>駒　澤</t>
  </si>
  <si>
    <t>芝浦工業</t>
  </si>
  <si>
    <t>〇</t>
    <phoneticPr fontId="4"/>
  </si>
  <si>
    <t>専　修</t>
  </si>
  <si>
    <t>千　葉</t>
  </si>
  <si>
    <t>千葉工業</t>
  </si>
  <si>
    <t>×</t>
  </si>
  <si>
    <t>中　央</t>
  </si>
  <si>
    <t>筑　波</t>
  </si>
  <si>
    <t>議長</t>
    <rPh sb="0" eb="2">
      <t>ギチョウ</t>
    </rPh>
    <phoneticPr fontId="4"/>
  </si>
  <si>
    <t>東　海</t>
  </si>
  <si>
    <t>東　京</t>
  </si>
  <si>
    <t>東京経済</t>
  </si>
  <si>
    <t>東北学院</t>
  </si>
  <si>
    <t>東北工業</t>
  </si>
  <si>
    <t>東　洋</t>
  </si>
  <si>
    <t>日大工学部</t>
    <rPh sb="0" eb="2">
      <t>ニチダイ</t>
    </rPh>
    <rPh sb="2" eb="5">
      <t>コウガクブ</t>
    </rPh>
    <phoneticPr fontId="4"/>
  </si>
  <si>
    <t>日　本</t>
  </si>
  <si>
    <t>防  衛</t>
  </si>
  <si>
    <t>法　政</t>
  </si>
  <si>
    <t>明　治</t>
  </si>
  <si>
    <t>明治学院</t>
  </si>
  <si>
    <t>山梨学院</t>
    <rPh sb="0" eb="2">
      <t>ヤマナシ</t>
    </rPh>
    <rPh sb="2" eb="4">
      <t>ガクイン</t>
    </rPh>
    <phoneticPr fontId="4"/>
  </si>
  <si>
    <t>立　教</t>
  </si>
  <si>
    <t>立　正</t>
  </si>
  <si>
    <t>早稲田</t>
  </si>
  <si>
    <t>(長 瀞)</t>
    <rPh sb="1" eb="2">
      <t>チョウ</t>
    </rPh>
    <rPh sb="3" eb="4">
      <t>トロ</t>
    </rPh>
    <phoneticPr fontId="4"/>
  </si>
  <si>
    <t>東日本学生スポーツ射撃選手権大会</t>
    <phoneticPr fontId="4"/>
  </si>
  <si>
    <t>(長 瀞)</t>
  </si>
  <si>
    <t>～9日(土)</t>
    <rPh sb="4" eb="5">
      <t>ド</t>
    </rPh>
    <phoneticPr fontId="5"/>
  </si>
  <si>
    <t>関東学生スポーツ射撃選手権春季大会</t>
    <rPh sb="8" eb="10">
      <t>シャゲキ</t>
    </rPh>
    <phoneticPr fontId="4"/>
  </si>
  <si>
    <t>～14日(日)</t>
    <rPh sb="3" eb="4">
      <t>ニチ</t>
    </rPh>
    <phoneticPr fontId="5"/>
  </si>
  <si>
    <t>地方公認審判員講習会</t>
  </si>
  <si>
    <t>関東学生スポーツ射撃選手権秋季大会予選会</t>
    <rPh sb="8" eb="10">
      <t>シャゲキ</t>
    </rPh>
    <phoneticPr fontId="4"/>
  </si>
  <si>
    <t>～20日(日)</t>
    <rPh sb="5" eb="6">
      <t>ニチ</t>
    </rPh>
    <phoneticPr fontId="5"/>
  </si>
  <si>
    <t>関東学生スポーツ射撃選手権秋季大会</t>
    <rPh sb="8" eb="10">
      <t>シャゲキ</t>
    </rPh>
    <phoneticPr fontId="4"/>
  </si>
  <si>
    <t>～11日(日)</t>
    <rPh sb="5" eb="6">
      <t>ニチ</t>
    </rPh>
    <phoneticPr fontId="5"/>
  </si>
  <si>
    <t>11月22日(日)</t>
    <rPh sb="5" eb="6">
      <t>ニチ</t>
    </rPh>
    <rPh sb="7" eb="8">
      <t>ニチ</t>
    </rPh>
    <phoneticPr fontId="5"/>
  </si>
  <si>
    <t>ライフル射撃に関する講習会</t>
  </si>
  <si>
    <t>法令学習会・銃砲安全管理講習会</t>
  </si>
  <si>
    <t>評議員会／支部総会</t>
  </si>
  <si>
    <t>関東学生新人大会／AR・AP・SBR大会</t>
    <phoneticPr fontId="4"/>
  </si>
  <si>
    <t>１．選手育成ＳＢ合宿・選手育成ＡＲ合宿</t>
    <rPh sb="8" eb="10">
      <t>ガッシュク</t>
    </rPh>
    <rPh sb="11" eb="15">
      <t>セ</t>
    </rPh>
    <rPh sb="17" eb="19">
      <t>ガッシュク</t>
    </rPh>
    <phoneticPr fontId="4"/>
  </si>
  <si>
    <t>新型コロナウイルス影響により中止</t>
    <rPh sb="0" eb="2">
      <t>シンガタ</t>
    </rPh>
    <rPh sb="9" eb="11">
      <t>エイキョウ</t>
    </rPh>
    <rPh sb="14" eb="16">
      <t>チュウシ</t>
    </rPh>
    <phoneticPr fontId="4"/>
  </si>
  <si>
    <t>２．新人講習会</t>
    <rPh sb="2" eb="4">
      <t>シンジン</t>
    </rPh>
    <rPh sb="4" eb="7">
      <t>コウシュウカイ</t>
    </rPh>
    <phoneticPr fontId="4"/>
  </si>
  <si>
    <t>各大学とも新入部員を獲得できず、現２年生もＡＲ所持後ほとんど練習できていない</t>
    <rPh sb="0" eb="5">
      <t>カクダイガ</t>
    </rPh>
    <rPh sb="5" eb="7">
      <t>シンニュウ</t>
    </rPh>
    <rPh sb="7" eb="9">
      <t>ブイン</t>
    </rPh>
    <rPh sb="10" eb="16">
      <t>カク</t>
    </rPh>
    <rPh sb="16" eb="17">
      <t>ゲン</t>
    </rPh>
    <rPh sb="30" eb="32">
      <t>レンシュウ</t>
    </rPh>
    <phoneticPr fontId="4"/>
  </si>
  <si>
    <t>状況を踏まえ「コロナ禍の射撃」と題して、１年生に限らず全学年を対象に実施した。</t>
    <rPh sb="0" eb="2">
      <t>ジョウキョウ</t>
    </rPh>
    <rPh sb="3" eb="4">
      <t>フ</t>
    </rPh>
    <rPh sb="10" eb="11">
      <t>ワザワイ</t>
    </rPh>
    <rPh sb="12" eb="14">
      <t>シャゲキ</t>
    </rPh>
    <rPh sb="16" eb="17">
      <t>ダイ</t>
    </rPh>
    <rPh sb="21" eb="23">
      <t>ネンセイ</t>
    </rPh>
    <rPh sb="24" eb="27">
      <t>カ</t>
    </rPh>
    <rPh sb="27" eb="30">
      <t>ゼン</t>
    </rPh>
    <rPh sb="31" eb="33">
      <t>タイショウ</t>
    </rPh>
    <rPh sb="34" eb="36">
      <t>ジッシ</t>
    </rPh>
    <phoneticPr fontId="4"/>
  </si>
  <si>
    <t>日時：2021年1月9日(土) 19:00～21:00</t>
    <rPh sb="0" eb="2">
      <t>ニチジ</t>
    </rPh>
    <rPh sb="7" eb="8">
      <t>ネン</t>
    </rPh>
    <rPh sb="9" eb="10">
      <t>ガツ</t>
    </rPh>
    <rPh sb="11" eb="12">
      <t>カ</t>
    </rPh>
    <phoneticPr fontId="4"/>
  </si>
  <si>
    <t>場所：オンライン</t>
    <phoneticPr fontId="4"/>
  </si>
  <si>
    <t>講師：溝部政司氏・小野広人氏</t>
    <rPh sb="0" eb="2">
      <t>コウシ</t>
    </rPh>
    <rPh sb="7" eb="8">
      <t>シ</t>
    </rPh>
    <rPh sb="13" eb="14">
      <t>シ</t>
    </rPh>
    <phoneticPr fontId="4"/>
  </si>
  <si>
    <t>内容：練習の目的、立射技術の基本、自宅練習の方法、道具について、質疑応答</t>
    <rPh sb="0" eb="2">
      <t>ナイヨウ</t>
    </rPh>
    <rPh sb="3" eb="5">
      <t>レンシュウ</t>
    </rPh>
    <rPh sb="6" eb="8">
      <t>モクテキ</t>
    </rPh>
    <rPh sb="9" eb="11">
      <t>リッシャ</t>
    </rPh>
    <rPh sb="11" eb="13">
      <t>ギジュツ</t>
    </rPh>
    <rPh sb="14" eb="16">
      <t>キホン</t>
    </rPh>
    <rPh sb="17" eb="19">
      <t>ジタク</t>
    </rPh>
    <rPh sb="19" eb="21">
      <t>レンシュウ</t>
    </rPh>
    <rPh sb="22" eb="24">
      <t>ホウホウ</t>
    </rPh>
    <rPh sb="25" eb="27">
      <t>ドウグ</t>
    </rPh>
    <rPh sb="32" eb="34">
      <t>シツギ</t>
    </rPh>
    <rPh sb="34" eb="36">
      <t>オウトウ</t>
    </rPh>
    <phoneticPr fontId="4"/>
  </si>
  <si>
    <t>参加人数：１５名（青山学院１・学習院１・慶應義塾２・國學院１・国士館１・</t>
    <rPh sb="0" eb="2">
      <t>サンカ</t>
    </rPh>
    <rPh sb="2" eb="4">
      <t>ニンズウ</t>
    </rPh>
    <rPh sb="7" eb="8">
      <t>メイ</t>
    </rPh>
    <rPh sb="20" eb="24">
      <t>ケイオウギジュク</t>
    </rPh>
    <phoneticPr fontId="4"/>
  </si>
  <si>
    <t>＜新人講習会 参加者の感想＞</t>
    <rPh sb="1" eb="6">
      <t>シンジンコウシュウカイ</t>
    </rPh>
    <phoneticPr fontId="4"/>
  </si>
  <si>
    <t>以上</t>
    <rPh sb="0" eb="2">
      <t>イジョウ</t>
    </rPh>
    <phoneticPr fontId="4"/>
  </si>
  <si>
    <t>予算/予定</t>
    <rPh sb="0" eb="2">
      <t>ヨサン</t>
    </rPh>
    <rPh sb="3" eb="5">
      <t>ヨテイ</t>
    </rPh>
    <phoneticPr fontId="5"/>
  </si>
  <si>
    <t>決算</t>
    <rPh sb="0" eb="2">
      <t>ケッサン</t>
    </rPh>
    <phoneticPr fontId="5"/>
  </si>
  <si>
    <t>時期</t>
    <rPh sb="0" eb="2">
      <t>ジキ</t>
    </rPh>
    <phoneticPr fontId="5"/>
  </si>
  <si>
    <t>埼玉県から後援及び、埼玉県知事賞の受取</t>
    <phoneticPr fontId="4"/>
  </si>
  <si>
    <r>
      <t xml:space="preserve">筆耕代　　\22,000
</t>
    </r>
    <r>
      <rPr>
        <sz val="11"/>
        <rFont val="ＭＳ 明朝"/>
        <family val="1"/>
        <charset val="128"/>
      </rPr>
      <t>(賞状5枚分)</t>
    </r>
    <phoneticPr fontId="5"/>
  </si>
  <si>
    <r>
      <t xml:space="preserve">筆耕代　　\8,640
</t>
    </r>
    <r>
      <rPr>
        <sz val="11"/>
        <color theme="1"/>
        <rFont val="ＭＳ 明朝"/>
        <family val="1"/>
        <charset val="128"/>
      </rPr>
      <t>(賞状2枚分)</t>
    </r>
    <phoneticPr fontId="5"/>
  </si>
  <si>
    <t>秋関</t>
    <rPh sb="0" eb="2">
      <t>アキカン</t>
    </rPh>
    <phoneticPr fontId="4"/>
  </si>
  <si>
    <t>各通信社及び新聞社等への広報活動</t>
    <phoneticPr fontId="4"/>
  </si>
  <si>
    <t>大会での協賛広告の獲得</t>
    <phoneticPr fontId="4"/>
  </si>
  <si>
    <t>\90,000
(計18社)</t>
    <rPh sb="9" eb="10">
      <t>ケイ</t>
    </rPh>
    <rPh sb="12" eb="13">
      <t>シャ</t>
    </rPh>
    <phoneticPr fontId="4"/>
  </si>
  <si>
    <t>秋関</t>
    <rPh sb="0" eb="1">
      <t>アキ</t>
    </rPh>
    <rPh sb="1" eb="2">
      <t>セキ</t>
    </rPh>
    <phoneticPr fontId="4"/>
  </si>
  <si>
    <t>記録管理・HP管理</t>
    <phoneticPr fontId="4"/>
  </si>
  <si>
    <r>
      <t xml:space="preserve">・大会中に記録速報をHPトップページに随時掲載
・発表時刻、審査ジュリー記載の徹底。
・減点・失格の詳細な適用ルール内容の記載による審査基準の明確化。
・記録計算のプログラムの洗練化、明らかになった異常作動の排除
</t>
    </r>
    <r>
      <rPr>
        <sz val="12"/>
        <color theme="1"/>
        <rFont val="ＭＳ 明朝"/>
        <family val="1"/>
        <charset val="128"/>
      </rPr>
      <t>・記録速報はSIUSからのデータを使用。正式記録は競技後検査が終了後、HPでのみ公開。(会場内における密接な接触を避けるため)</t>
    </r>
    <rPh sb="44" eb="46">
      <t>ゲンテン</t>
    </rPh>
    <rPh sb="47" eb="49">
      <t>シッカク</t>
    </rPh>
    <rPh sb="50" eb="52">
      <t>ショウサイ</t>
    </rPh>
    <rPh sb="53" eb="55">
      <t>テキヨウ</t>
    </rPh>
    <rPh sb="58" eb="60">
      <t>ナイヨウ</t>
    </rPh>
    <rPh sb="61" eb="63">
      <t>キサイ</t>
    </rPh>
    <rPh sb="88" eb="91">
      <t>センレンカ</t>
    </rPh>
    <rPh sb="92" eb="93">
      <t>アキ</t>
    </rPh>
    <rPh sb="99" eb="101">
      <t>イジョウ</t>
    </rPh>
    <rPh sb="101" eb="103">
      <t>サドウ</t>
    </rPh>
    <rPh sb="104" eb="106">
      <t>ハイジョ</t>
    </rPh>
    <rPh sb="124" eb="126">
      <t>シヨウ</t>
    </rPh>
    <rPh sb="127" eb="129">
      <t>セイシキ</t>
    </rPh>
    <rPh sb="129" eb="131">
      <t>キロク</t>
    </rPh>
    <rPh sb="132" eb="134">
      <t>キョウギ</t>
    </rPh>
    <rPh sb="134" eb="135">
      <t>ゴ</t>
    </rPh>
    <rPh sb="135" eb="137">
      <t>ケンサ</t>
    </rPh>
    <rPh sb="138" eb="140">
      <t>シュウリョウ</t>
    </rPh>
    <rPh sb="140" eb="141">
      <t>ゴ</t>
    </rPh>
    <rPh sb="151" eb="153">
      <t>カイジョウ</t>
    </rPh>
    <rPh sb="153" eb="154">
      <t>ナイ</t>
    </rPh>
    <rPh sb="158" eb="160">
      <t>ミッセツ</t>
    </rPh>
    <rPh sb="161" eb="163">
      <t>セッショク</t>
    </rPh>
    <rPh sb="164" eb="165">
      <t>サ</t>
    </rPh>
    <phoneticPr fontId="4"/>
  </si>
  <si>
    <t>セキュリティ問題（記録改ざん防止対策）</t>
    <phoneticPr fontId="4"/>
  </si>
  <si>
    <t>・掲載記録をPDF形式で公開。
・オーダー表のシートにパスワードを設定し、
　普及委員長および普及委員のみでパスワードを共有。</t>
    <rPh sb="39" eb="41">
      <t>フキュウ</t>
    </rPh>
    <rPh sb="41" eb="44">
      <t>イインチョウ</t>
    </rPh>
    <rPh sb="49" eb="51">
      <t>イイン</t>
    </rPh>
    <phoneticPr fontId="4"/>
  </si>
  <si>
    <t>インターネット環境を利用した活動</t>
    <phoneticPr fontId="4"/>
  </si>
  <si>
    <t>・大会中、長瀞総合射撃場のインターネット環境を利用し、
　Dropboxによる記録管理およびHPへの迅速な速報掲載。
・普及用のデジタルカメラを活用。開会式や表彰式等の撮影等、
　大会の写真記録をDropboxに保存。
・記録発表時メーリスにも告知。</t>
    <rPh sb="50" eb="52">
      <t>ジンソク</t>
    </rPh>
    <rPh sb="72" eb="74">
      <t>カツヨウ</t>
    </rPh>
    <rPh sb="106" eb="108">
      <t>ホゾン</t>
    </rPh>
    <rPh sb="110" eb="112">
      <t>キロク</t>
    </rPh>
    <rPh sb="112" eb="114">
      <t>ハッピョウ</t>
    </rPh>
    <rPh sb="114" eb="115">
      <t>ジ</t>
    </rPh>
    <rPh sb="121" eb="123">
      <t>コクチ</t>
    </rPh>
    <phoneticPr fontId="4"/>
  </si>
  <si>
    <t>ビームライフルの貸し出し業務</t>
    <rPh sb="2" eb="4">
      <t>タイカイ</t>
    </rPh>
    <rPh sb="5" eb="7">
      <t>カイサイ</t>
    </rPh>
    <rPh sb="12" eb="14">
      <t>カントウシブタイカイカイサイゼンニホンタイカイシュモクカイサイオコナカントウシャシュハアクオコナヒツヨウ</t>
    </rPh>
    <phoneticPr fontId="4"/>
  </si>
  <si>
    <t>・新歓期、BRのレンタル業者(興東電子株式会社)を希望校に対し紹介予定であったが、新型コロナウィルス(COVID－19)の流行による、都市圏への緊急事態宣言発令に伴い、中止。</t>
    <rPh sb="12" eb="14">
      <t>ギョウシャ</t>
    </rPh>
    <rPh sb="25" eb="28">
      <t>キボウコウ</t>
    </rPh>
    <rPh sb="29" eb="30">
      <t>タイ</t>
    </rPh>
    <rPh sb="31" eb="33">
      <t>ショウカイ</t>
    </rPh>
    <rPh sb="33" eb="35">
      <t>ヨテイ</t>
    </rPh>
    <rPh sb="41" eb="43">
      <t>シンガタ</t>
    </rPh>
    <rPh sb="61" eb="63">
      <t>リュウコウ</t>
    </rPh>
    <rPh sb="67" eb="70">
      <t>トシケン</t>
    </rPh>
    <rPh sb="72" eb="74">
      <t>キンキュウ</t>
    </rPh>
    <rPh sb="74" eb="76">
      <t>ジタイ</t>
    </rPh>
    <rPh sb="76" eb="78">
      <t>センゲン</t>
    </rPh>
    <rPh sb="78" eb="80">
      <t>ハツレイ</t>
    </rPh>
    <rPh sb="81" eb="82">
      <t>トモナ</t>
    </rPh>
    <rPh sb="84" eb="86">
      <t>チュウシ</t>
    </rPh>
    <phoneticPr fontId="4"/>
  </si>
  <si>
    <t>新人ビームライフル大会開催</t>
    <phoneticPr fontId="4"/>
  </si>
  <si>
    <t>収入-支出
=\1986</t>
    <phoneticPr fontId="5"/>
  </si>
  <si>
    <t>（単位：円）</t>
    <rPh sb="1" eb="3">
      <t>タンイ</t>
    </rPh>
    <rPh sb="4" eb="5">
      <t>エン</t>
    </rPh>
    <phoneticPr fontId="32"/>
  </si>
  <si>
    <t>【収入】</t>
    <rPh sb="1" eb="3">
      <t>シュウニュウ</t>
    </rPh>
    <phoneticPr fontId="4"/>
  </si>
  <si>
    <t>項目</t>
    <rPh sb="0" eb="2">
      <t>コウモク</t>
    </rPh>
    <phoneticPr fontId="4"/>
  </si>
  <si>
    <t>予算</t>
    <rPh sb="0" eb="2">
      <t>ヨサン</t>
    </rPh>
    <phoneticPr fontId="4"/>
  </si>
  <si>
    <t>決算</t>
    <rPh sb="0" eb="2">
      <t>ケッサン</t>
    </rPh>
    <phoneticPr fontId="4"/>
  </si>
  <si>
    <t>備考</t>
    <rPh sb="0" eb="2">
      <t>ビコウ</t>
    </rPh>
    <phoneticPr fontId="4"/>
  </si>
  <si>
    <t>１．選手育成費</t>
    <rPh sb="2" eb="6">
      <t>センシュイクセイ</t>
    </rPh>
    <rPh sb="6" eb="7">
      <t>ヒ</t>
    </rPh>
    <phoneticPr fontId="4"/>
  </si>
  <si>
    <t>300円×430名</t>
    <rPh sb="3" eb="4">
      <t>エン</t>
    </rPh>
    <rPh sb="8" eb="9">
      <t>メイ</t>
    </rPh>
    <phoneticPr fontId="4"/>
  </si>
  <si>
    <t>２．未収金回収</t>
    <rPh sb="2" eb="5">
      <t>ミシュウキン</t>
    </rPh>
    <rPh sb="5" eb="7">
      <t>カイシュウ</t>
    </rPh>
    <phoneticPr fontId="4"/>
  </si>
  <si>
    <t>前年度未収金なし</t>
    <rPh sb="0" eb="3">
      <t>ゼンネンド</t>
    </rPh>
    <rPh sb="3" eb="6">
      <t>ミシュウキン</t>
    </rPh>
    <phoneticPr fontId="4"/>
  </si>
  <si>
    <t>収　入　合　計　（A）</t>
    <rPh sb="0" eb="1">
      <t>オサム</t>
    </rPh>
    <rPh sb="2" eb="3">
      <t>イ</t>
    </rPh>
    <rPh sb="4" eb="5">
      <t>ゴウ</t>
    </rPh>
    <rPh sb="6" eb="7">
      <t>ケイ</t>
    </rPh>
    <phoneticPr fontId="4"/>
  </si>
  <si>
    <t>【支出】</t>
    <rPh sb="1" eb="3">
      <t>シシュツ</t>
    </rPh>
    <phoneticPr fontId="4"/>
  </si>
  <si>
    <t>１．選手育成ＳＢ合宿</t>
    <rPh sb="8" eb="10">
      <t>ガッシュク</t>
    </rPh>
    <phoneticPr fontId="4"/>
  </si>
  <si>
    <t>中止</t>
    <rPh sb="0" eb="2">
      <t>チュウシ</t>
    </rPh>
    <phoneticPr fontId="4"/>
  </si>
  <si>
    <t>施設使用料</t>
    <rPh sb="0" eb="5">
      <t>シセツシヨウリョウ</t>
    </rPh>
    <phoneticPr fontId="4"/>
  </si>
  <si>
    <t>宿泊費</t>
    <rPh sb="0" eb="3">
      <t>シュクハクヒ</t>
    </rPh>
    <phoneticPr fontId="4"/>
  </si>
  <si>
    <t>昼食費</t>
    <rPh sb="0" eb="3">
      <t>チュウショクヒ</t>
    </rPh>
    <phoneticPr fontId="4"/>
  </si>
  <si>
    <t>講師謝礼金</t>
    <rPh sb="0" eb="2">
      <t>コウシ</t>
    </rPh>
    <rPh sb="2" eb="5">
      <t>シャレイキン</t>
    </rPh>
    <phoneticPr fontId="4"/>
  </si>
  <si>
    <t>施設使用料</t>
    <rPh sb="0" eb="5">
      <t>シセツ</t>
    </rPh>
    <phoneticPr fontId="4"/>
  </si>
  <si>
    <t>溝部氏・小野氏とも辞退</t>
    <rPh sb="0" eb="3">
      <t>ミゾベシ</t>
    </rPh>
    <rPh sb="4" eb="7">
      <t>オノシ</t>
    </rPh>
    <rPh sb="9" eb="11">
      <t>ジタイ</t>
    </rPh>
    <phoneticPr fontId="4"/>
  </si>
  <si>
    <t>３．選手育成ＡＲ合宿</t>
    <rPh sb="8" eb="10">
      <t>ガッシュク</t>
    </rPh>
    <phoneticPr fontId="4"/>
  </si>
  <si>
    <t>支　出　合　計　（B）</t>
    <rPh sb="0" eb="1">
      <t>シ</t>
    </rPh>
    <rPh sb="2" eb="3">
      <t>デ</t>
    </rPh>
    <rPh sb="4" eb="6">
      <t>ゴウケイ</t>
    </rPh>
    <rPh sb="6" eb="7">
      <t>ケイ</t>
    </rPh>
    <phoneticPr fontId="4"/>
  </si>
  <si>
    <t>【収支】</t>
    <rPh sb="1" eb="3">
      <t>シュウシ</t>
    </rPh>
    <phoneticPr fontId="4"/>
  </si>
  <si>
    <t>今年度収支　（A）－（B）</t>
    <rPh sb="0" eb="1">
      <t>イマ</t>
    </rPh>
    <rPh sb="1" eb="2">
      <t>ネン</t>
    </rPh>
    <rPh sb="2" eb="3">
      <t>ド</t>
    </rPh>
    <rPh sb="3" eb="5">
      <t>シュウシ</t>
    </rPh>
    <phoneticPr fontId="5"/>
  </si>
  <si>
    <t>前年度繰越金</t>
    <rPh sb="0" eb="3">
      <t>ゼンネンド</t>
    </rPh>
    <rPh sb="3" eb="5">
      <t>クリコシ</t>
    </rPh>
    <rPh sb="5" eb="6">
      <t>キン</t>
    </rPh>
    <phoneticPr fontId="5"/>
  </si>
  <si>
    <t>次年度繰越金</t>
    <rPh sb="0" eb="3">
      <t>ジネンド</t>
    </rPh>
    <rPh sb="3" eb="5">
      <t>クリコシ</t>
    </rPh>
    <rPh sb="5" eb="6">
      <t>キン</t>
    </rPh>
    <phoneticPr fontId="5"/>
  </si>
  <si>
    <t xml:space="preserve">＜過去推移＞  </t>
    <rPh sb="1" eb="3">
      <t>カコ</t>
    </rPh>
    <rPh sb="3" eb="5">
      <t>スイイ</t>
    </rPh>
    <phoneticPr fontId="5"/>
  </si>
  <si>
    <t>年度</t>
    <rPh sb="0" eb="2">
      <t>ネンド</t>
    </rPh>
    <phoneticPr fontId="5"/>
  </si>
  <si>
    <t>選育費</t>
    <rPh sb="0" eb="1">
      <t>セン</t>
    </rPh>
    <rPh sb="1" eb="2">
      <t>イク</t>
    </rPh>
    <rPh sb="2" eb="3">
      <t>ヒ</t>
    </rPh>
    <phoneticPr fontId="5"/>
  </si>
  <si>
    <t>人数</t>
    <rPh sb="0" eb="2">
      <t>ニンズウ</t>
    </rPh>
    <phoneticPr fontId="5"/>
  </si>
  <si>
    <t>その他</t>
    <rPh sb="2" eb="3">
      <t>タ</t>
    </rPh>
    <phoneticPr fontId="5"/>
  </si>
  <si>
    <t>収入合計</t>
    <rPh sb="0" eb="2">
      <t>シュウニュウ</t>
    </rPh>
    <rPh sb="2" eb="4">
      <t>ゴウケイ</t>
    </rPh>
    <phoneticPr fontId="5"/>
  </si>
  <si>
    <t>事業内容（A=合宿 B=実技講習 C=座学講習）</t>
    <rPh sb="0" eb="2">
      <t>ジギョウ</t>
    </rPh>
    <rPh sb="2" eb="4">
      <t>ナイヨウ</t>
    </rPh>
    <phoneticPr fontId="5"/>
  </si>
  <si>
    <t>支出合計</t>
    <rPh sb="0" eb="2">
      <t>シシュツ</t>
    </rPh>
    <rPh sb="2" eb="4">
      <t>ゴウケイ</t>
    </rPh>
    <phoneticPr fontId="5"/>
  </si>
  <si>
    <t>収支</t>
    <rPh sb="0" eb="2">
      <t>シュウシ</t>
    </rPh>
    <phoneticPr fontId="1"/>
  </si>
  <si>
    <t>繰越額</t>
    <rPh sb="0" eb="2">
      <t>クリコシ</t>
    </rPh>
    <rPh sb="2" eb="3">
      <t>ガク</t>
    </rPh>
    <phoneticPr fontId="5"/>
  </si>
  <si>
    <t>2008比</t>
    <rPh sb="4" eb="5">
      <t>ヒ</t>
    </rPh>
    <phoneticPr fontId="5"/>
  </si>
  <si>
    <t xml:space="preserve"> Ａ29名163,920　Ａ17名120,440</t>
    <rPh sb="4" eb="5">
      <t>メイ</t>
    </rPh>
    <rPh sb="16" eb="17">
      <t>メイ</t>
    </rPh>
    <phoneticPr fontId="1"/>
  </si>
  <si>
    <t xml:space="preserve"> Ａ14名</t>
    <rPh sb="4" eb="5">
      <t>メイ</t>
    </rPh>
    <phoneticPr fontId="1"/>
  </si>
  <si>
    <t xml:space="preserve"> Ｂ10名 36,000　Ｂ13名 90,020</t>
    <rPh sb="4" eb="5">
      <t>メイ</t>
    </rPh>
    <rPh sb="16" eb="17">
      <t>メイ</t>
    </rPh>
    <phoneticPr fontId="1"/>
  </si>
  <si>
    <t xml:space="preserve"> Ｃ14名 18,000　Ｃ15名 17,000</t>
    <rPh sb="4" eb="5">
      <t>メイ</t>
    </rPh>
    <rPh sb="16" eb="17">
      <t>メイ</t>
    </rPh>
    <phoneticPr fontId="1"/>
  </si>
  <si>
    <t xml:space="preserve"> Ａ15名222,337  Ｃ25名 33,156</t>
    <rPh sb="4" eb="5">
      <t>メイ</t>
    </rPh>
    <phoneticPr fontId="1"/>
  </si>
  <si>
    <t xml:space="preserve"> Ｃ 9名 28,240</t>
    <rPh sb="4" eb="5">
      <t>メイ</t>
    </rPh>
    <phoneticPr fontId="1"/>
  </si>
  <si>
    <t xml:space="preserve"> Ａ 5名161,970　Ｃ13名 40,520</t>
    <rPh sb="4" eb="5">
      <t>メイ</t>
    </rPh>
    <rPh sb="16" eb="17">
      <t>メイ</t>
    </rPh>
    <phoneticPr fontId="1"/>
  </si>
  <si>
    <t xml:space="preserve"> Ａ 9名177,228　Ａ12名182,820　Ｃ36名 17,820</t>
    <phoneticPr fontId="5"/>
  </si>
  <si>
    <t xml:space="preserve"> Ａ13名181,410　Ａ17名172,800　Ｃ21名  2,980</t>
    <rPh sb="4" eb="5">
      <t>メイ</t>
    </rPh>
    <rPh sb="16" eb="17">
      <t>メイ</t>
    </rPh>
    <rPh sb="28" eb="29">
      <t>メイ</t>
    </rPh>
    <phoneticPr fontId="4"/>
  </si>
  <si>
    <t xml:space="preserve"> Ａ16名238,470　Ａ16名217,640　Ｃ43名 21,600</t>
    <rPh sb="4" eb="5">
      <t>メイ</t>
    </rPh>
    <rPh sb="16" eb="17">
      <t>メイ</t>
    </rPh>
    <rPh sb="28" eb="29">
      <t>メイ</t>
    </rPh>
    <phoneticPr fontId="4"/>
  </si>
  <si>
    <t xml:space="preserve"> Ｃ15名 0（オンライン実施）</t>
    <rPh sb="4" eb="5">
      <t>メイ</t>
    </rPh>
    <rPh sb="13" eb="15">
      <t>ジッシ</t>
    </rPh>
    <phoneticPr fontId="4"/>
  </si>
  <si>
    <t xml:space="preserve"> その他収入は前年度の未収選育費の回収</t>
    <rPh sb="3" eb="4">
      <t>タ</t>
    </rPh>
    <rPh sb="4" eb="6">
      <t>シュウニュウ</t>
    </rPh>
    <rPh sb="7" eb="10">
      <t>ゼンネンド</t>
    </rPh>
    <rPh sb="11" eb="13">
      <t>ミシュウ</t>
    </rPh>
    <rPh sb="13" eb="14">
      <t>セン</t>
    </rPh>
    <rPh sb="14" eb="15">
      <t>イク</t>
    </rPh>
    <rPh sb="15" eb="16">
      <t>ヒ</t>
    </rPh>
    <rPh sb="17" eb="19">
      <t>カイシュウ</t>
    </rPh>
    <phoneticPr fontId="4"/>
  </si>
  <si>
    <t>Ⅱ．2021年度役員(案)</t>
    <rPh sb="6" eb="7">
      <t>ネン</t>
    </rPh>
    <phoneticPr fontId="5"/>
  </si>
  <si>
    <t>総会欠席</t>
    <rPh sb="0" eb="2">
      <t>ソウカイ</t>
    </rPh>
    <rPh sb="2" eb="4">
      <t>ケッセキ</t>
    </rPh>
    <phoneticPr fontId="4"/>
  </si>
  <si>
    <t>担 当 業 務</t>
  </si>
  <si>
    <t>幹事長</t>
  </si>
  <si>
    <t>三原　千晶</t>
    <rPh sb="0" eb="2">
      <t>ミハラ</t>
    </rPh>
    <rPh sb="3" eb="5">
      <t>チアキ</t>
    </rPh>
    <phoneticPr fontId="5"/>
  </si>
  <si>
    <t>（日　本）</t>
    <rPh sb="1" eb="2">
      <t>ニチ</t>
    </rPh>
    <rPh sb="3" eb="4">
      <t>ホン</t>
    </rPh>
    <phoneticPr fontId="5"/>
  </si>
  <si>
    <t>支部事業総括</t>
  </si>
  <si>
    <t>副幹事長</t>
  </si>
  <si>
    <t>江澤　　誠</t>
    <rPh sb="0" eb="2">
      <t>エザワ</t>
    </rPh>
    <rPh sb="4" eb="5">
      <t>マコト</t>
    </rPh>
    <phoneticPr fontId="5"/>
  </si>
  <si>
    <t>（早稲田）</t>
    <rPh sb="1" eb="4">
      <t>ワセダ</t>
    </rPh>
    <phoneticPr fontId="5"/>
  </si>
  <si>
    <t>幹事長補佐＝大会支援担当</t>
    <rPh sb="0" eb="3">
      <t>カンジチョウ</t>
    </rPh>
    <rPh sb="3" eb="5">
      <t>ホサ</t>
    </rPh>
    <rPh sb="6" eb="8">
      <t>タイカイ</t>
    </rPh>
    <rPh sb="8" eb="10">
      <t>シエン</t>
    </rPh>
    <rPh sb="10" eb="12">
      <t>タントウ</t>
    </rPh>
    <phoneticPr fontId="5"/>
  </si>
  <si>
    <t>黒崎　克聡</t>
    <rPh sb="0" eb="2">
      <t>クロサキ</t>
    </rPh>
    <rPh sb="3" eb="5">
      <t>カツサト</t>
    </rPh>
    <phoneticPr fontId="5"/>
  </si>
  <si>
    <t>（中　央）</t>
    <rPh sb="1" eb="2">
      <t>チュウ</t>
    </rPh>
    <rPh sb="3" eb="4">
      <t>オウ</t>
    </rPh>
    <phoneticPr fontId="5"/>
  </si>
  <si>
    <t>（日　本）</t>
    <rPh sb="1" eb="2">
      <t>ヒ</t>
    </rPh>
    <rPh sb="3" eb="4">
      <t>ホン</t>
    </rPh>
    <phoneticPr fontId="5"/>
  </si>
  <si>
    <t>競技会審判統括</t>
  </si>
  <si>
    <t>廣瀬　元也</t>
    <rPh sb="0" eb="2">
      <t>ヒロセ</t>
    </rPh>
    <rPh sb="3" eb="5">
      <t>モトヤ</t>
    </rPh>
    <phoneticPr fontId="5"/>
  </si>
  <si>
    <t>審判員/SB講習会</t>
    <rPh sb="2" eb="3">
      <t>イン</t>
    </rPh>
    <phoneticPr fontId="5"/>
  </si>
  <si>
    <t>泉田　　瞳</t>
    <rPh sb="0" eb="2">
      <t>イズミダ</t>
    </rPh>
    <rPh sb="4" eb="5">
      <t>ヒトミ</t>
    </rPh>
    <phoneticPr fontId="5"/>
  </si>
  <si>
    <t>標的/AR弾共同購入・</t>
  </si>
  <si>
    <t>試合用標的/備品購入</t>
  </si>
  <si>
    <t>企画幹事</t>
  </si>
  <si>
    <t>大会出場基準点算出</t>
  </si>
  <si>
    <t>大会プログラム作成・射場整備</t>
  </si>
  <si>
    <t>大会宿泊等手配及び精算</t>
  </si>
  <si>
    <t>学連宿調査</t>
  </si>
  <si>
    <t>岩田　怜士</t>
    <rPh sb="0" eb="2">
      <t>イワタ</t>
    </rPh>
    <rPh sb="3" eb="4">
      <t>レイ</t>
    </rPh>
    <rPh sb="4" eb="5">
      <t>シ</t>
    </rPh>
    <phoneticPr fontId="5"/>
  </si>
  <si>
    <t>（立　正）</t>
    <rPh sb="1" eb="2">
      <t>リツ</t>
    </rPh>
    <rPh sb="3" eb="4">
      <t>タダシ</t>
    </rPh>
    <phoneticPr fontId="5"/>
  </si>
  <si>
    <t>一般会計収支管理</t>
  </si>
  <si>
    <t>参加費徴収</t>
  </si>
  <si>
    <t>（学習院）</t>
    <rPh sb="1" eb="4">
      <t>ガクシュウイン</t>
    </rPh>
    <phoneticPr fontId="5"/>
  </si>
  <si>
    <t>地方段級審査会運営</t>
  </si>
  <si>
    <t>選手育成委員会</t>
  </si>
  <si>
    <t>委員長</t>
  </si>
  <si>
    <t>酒井　祥吾</t>
    <rPh sb="0" eb="2">
      <t>サカイ</t>
    </rPh>
    <rPh sb="3" eb="5">
      <t>ショウゴ</t>
    </rPh>
    <phoneticPr fontId="5"/>
  </si>
  <si>
    <t>（青山学院）</t>
    <rPh sb="1" eb="5">
      <t>アオヤマガクイン</t>
    </rPh>
    <phoneticPr fontId="5"/>
  </si>
  <si>
    <t>指導者対象育成合宿開催</t>
  </si>
  <si>
    <t>新人技能講習会開催</t>
  </si>
  <si>
    <t>競技普及委員会</t>
    <phoneticPr fontId="5"/>
  </si>
  <si>
    <t>亀山真里奈</t>
    <rPh sb="0" eb="5">
      <t>カメヤママリナ</t>
    </rPh>
    <phoneticPr fontId="5"/>
  </si>
  <si>
    <t>（専　修）</t>
    <rPh sb="1" eb="2">
      <t>セン</t>
    </rPh>
    <rPh sb="3" eb="4">
      <t>オサム</t>
    </rPh>
    <phoneticPr fontId="5"/>
  </si>
  <si>
    <t>関東大会記録表作成/保存</t>
    <rPh sb="0" eb="2">
      <t>カントウ</t>
    </rPh>
    <phoneticPr fontId="5"/>
  </si>
  <si>
    <t>ホームページ管理</t>
  </si>
  <si>
    <t>副委員長</t>
    <rPh sb="0" eb="4">
      <t>フクイインチョウ</t>
    </rPh>
    <phoneticPr fontId="4"/>
  </si>
  <si>
    <t>※は連盟の同役職も兼ねる</t>
  </si>
  <si>
    <t>Ⅲ.審議事項</t>
    <phoneticPr fontId="4"/>
  </si>
  <si>
    <t>(未 定)</t>
    <rPh sb="1" eb="2">
      <t>ミ</t>
    </rPh>
    <rPh sb="3" eb="4">
      <t>サダム</t>
    </rPh>
    <phoneticPr fontId="4"/>
  </si>
  <si>
    <t>～13日(日)</t>
    <rPh sb="3" eb="4">
      <t>ニチ</t>
    </rPh>
    <rPh sb="5" eb="6">
      <t>ニチ</t>
    </rPh>
    <phoneticPr fontId="5"/>
  </si>
  <si>
    <t>新人BR大会(競技普及委員会主催)</t>
    <rPh sb="14" eb="16">
      <t>シュサイ</t>
    </rPh>
    <phoneticPr fontId="5"/>
  </si>
  <si>
    <t>(伊勢原)</t>
    <rPh sb="1" eb="4">
      <t>イセハラ</t>
    </rPh>
    <phoneticPr fontId="5"/>
  </si>
  <si>
    <t>～18日(水)</t>
    <rPh sb="5" eb="6">
      <t>スイ</t>
    </rPh>
    <phoneticPr fontId="5"/>
  </si>
  <si>
    <t>～19日(日)</t>
    <rPh sb="5" eb="6">
      <t>ニチ</t>
    </rPh>
    <phoneticPr fontId="5"/>
  </si>
  <si>
    <t>10月</t>
    <phoneticPr fontId="5"/>
  </si>
  <si>
    <t>10月29日(金)</t>
    <rPh sb="7" eb="8">
      <t>キン</t>
    </rPh>
    <phoneticPr fontId="5"/>
  </si>
  <si>
    <t>12月5日（日）</t>
    <rPh sb="2" eb="3">
      <t>ガツ</t>
    </rPh>
    <rPh sb="4" eb="5">
      <t>ニチ</t>
    </rPh>
    <rPh sb="6" eb="7">
      <t>ニチ</t>
    </rPh>
    <phoneticPr fontId="5"/>
  </si>
  <si>
    <t>(未 定)</t>
  </si>
  <si>
    <t>１．新人講習会</t>
    <rPh sb="2" eb="4">
      <t>シンジン</t>
    </rPh>
    <rPh sb="4" eb="7">
      <t>コウシュウカイ</t>
    </rPh>
    <phoneticPr fontId="4"/>
  </si>
  <si>
    <t>入部したばかりの初心者に、基本的な銃器の取り扱い、立射の基本を講義する。</t>
    <rPh sb="0" eb="2">
      <t>ニュウブ</t>
    </rPh>
    <rPh sb="8" eb="11">
      <t>ショシンシャ</t>
    </rPh>
    <rPh sb="13" eb="16">
      <t>キホンテキ</t>
    </rPh>
    <rPh sb="17" eb="19">
      <t>ジュウキ</t>
    </rPh>
    <rPh sb="20" eb="21">
      <t>ト</t>
    </rPh>
    <rPh sb="22" eb="23">
      <t>アツカ</t>
    </rPh>
    <rPh sb="25" eb="27">
      <t>リッシャ</t>
    </rPh>
    <rPh sb="28" eb="30">
      <t>キホン</t>
    </rPh>
    <rPh sb="31" eb="33">
      <t>コウギ</t>
    </rPh>
    <phoneticPr fontId="4"/>
  </si>
  <si>
    <t>対象：大学から射撃を始めた１～２年生</t>
    <rPh sb="0" eb="2">
      <t>タイショウ</t>
    </rPh>
    <rPh sb="3" eb="5">
      <t>ダイガク</t>
    </rPh>
    <rPh sb="7" eb="9">
      <t>シャゲキ</t>
    </rPh>
    <rPh sb="10" eb="11">
      <t>ハジ</t>
    </rPh>
    <rPh sb="16" eb="18">
      <t>ネンセイ</t>
    </rPh>
    <phoneticPr fontId="4"/>
  </si>
  <si>
    <t>時期：５月下旬～６月頃（新人ＢＲ大会より前）</t>
    <rPh sb="0" eb="2">
      <t>ジキ</t>
    </rPh>
    <rPh sb="4" eb="5">
      <t>ガツ</t>
    </rPh>
    <rPh sb="5" eb="7">
      <t>ゲジュン</t>
    </rPh>
    <rPh sb="9" eb="10">
      <t>ガツ</t>
    </rPh>
    <rPh sb="10" eb="11">
      <t>ゴロ</t>
    </rPh>
    <rPh sb="12" eb="14">
      <t>シンジン</t>
    </rPh>
    <rPh sb="16" eb="18">
      <t>タイカイ</t>
    </rPh>
    <rPh sb="20" eb="21">
      <t>マエ</t>
    </rPh>
    <phoneticPr fontId="4"/>
  </si>
  <si>
    <t>場所：実開催(場所未定) または オンライン開催</t>
    <rPh sb="3" eb="6">
      <t>ジツカイサイ</t>
    </rPh>
    <rPh sb="7" eb="9">
      <t>バショ</t>
    </rPh>
    <rPh sb="9" eb="11">
      <t>ミテイ</t>
    </rPh>
    <rPh sb="22" eb="24">
      <t>カイサイ</t>
    </rPh>
    <phoneticPr fontId="4"/>
  </si>
  <si>
    <t>　　　開催方法は、新型コロナウイルスの情勢を踏まえて決定する。</t>
    <rPh sb="3" eb="5">
      <t>カイサイ</t>
    </rPh>
    <rPh sb="5" eb="7">
      <t>ホウホウ</t>
    </rPh>
    <rPh sb="9" eb="11">
      <t>シンガタ</t>
    </rPh>
    <rPh sb="19" eb="21">
      <t>ジョウセイ</t>
    </rPh>
    <rPh sb="22" eb="23">
      <t>フ</t>
    </rPh>
    <rPh sb="26" eb="28">
      <t>ケッテイ</t>
    </rPh>
    <phoneticPr fontId="4"/>
  </si>
  <si>
    <t>　　　実開催の場合は、講習会後にコート採寸会の実施を検討する。</t>
    <rPh sb="3" eb="6">
      <t>ジツカイサイ</t>
    </rPh>
    <rPh sb="7" eb="9">
      <t>バアイ</t>
    </rPh>
    <rPh sb="11" eb="14">
      <t>コウシュウカイ</t>
    </rPh>
    <rPh sb="14" eb="15">
      <t>ゴ</t>
    </rPh>
    <rPh sb="19" eb="21">
      <t>サイスン</t>
    </rPh>
    <rPh sb="21" eb="22">
      <t>カイ</t>
    </rPh>
    <rPh sb="23" eb="25">
      <t>ジッシ</t>
    </rPh>
    <rPh sb="26" eb="28">
      <t>ケントウ</t>
    </rPh>
    <phoneticPr fontId="4"/>
  </si>
  <si>
    <r>
      <t>　　　</t>
    </r>
    <r>
      <rPr>
        <sz val="11"/>
        <rFont val="ＭＳ 明朝"/>
        <family val="1"/>
        <charset val="128"/>
      </rPr>
      <t>※コート採寸会は、学連の事業ではなく、業者の斡旋を行うのみであるため、</t>
    </r>
    <rPh sb="7" eb="9">
      <t>サイスン</t>
    </rPh>
    <rPh sb="9" eb="10">
      <t>カイ</t>
    </rPh>
    <rPh sb="12" eb="14">
      <t>ガクレン</t>
    </rPh>
    <rPh sb="15" eb="17">
      <t>ジギョウ</t>
    </rPh>
    <rPh sb="22" eb="24">
      <t>ギョウシャ</t>
    </rPh>
    <rPh sb="25" eb="27">
      <t>アッセン</t>
    </rPh>
    <rPh sb="28" eb="29">
      <t>オコナ</t>
    </rPh>
    <phoneticPr fontId="4"/>
  </si>
  <si>
    <t>講師：溝部政司氏</t>
    <rPh sb="0" eb="2">
      <t>コウシ</t>
    </rPh>
    <rPh sb="7" eb="8">
      <t>シ</t>
    </rPh>
    <phoneticPr fontId="4"/>
  </si>
  <si>
    <t>人数：４０名程度を想定</t>
    <rPh sb="0" eb="2">
      <t>ニンズウ</t>
    </rPh>
    <rPh sb="5" eb="6">
      <t>メイ</t>
    </rPh>
    <rPh sb="6" eb="8">
      <t>テイド</t>
    </rPh>
    <rPh sb="9" eb="11">
      <t>ソウテイ</t>
    </rPh>
    <phoneticPr fontId="4"/>
  </si>
  <si>
    <t>２．選手育成ＡＲ合宿</t>
    <rPh sb="8" eb="10">
      <t>ガッシュク</t>
    </rPh>
    <phoneticPr fontId="4"/>
  </si>
  <si>
    <t>新人戦に向けた１年生の技術向上、各大学内の指導力向上を目的に合宿を行う。</t>
    <rPh sb="0" eb="3">
      <t>シンジンセン</t>
    </rPh>
    <rPh sb="4" eb="5">
      <t>ム</t>
    </rPh>
    <rPh sb="8" eb="10">
      <t>ネンセイ</t>
    </rPh>
    <rPh sb="11" eb="13">
      <t>ギジュツ</t>
    </rPh>
    <rPh sb="13" eb="15">
      <t>コウジョウ</t>
    </rPh>
    <rPh sb="16" eb="20">
      <t>カクダイガクナイ</t>
    </rPh>
    <rPh sb="21" eb="24">
      <t>シドウリョク</t>
    </rPh>
    <rPh sb="24" eb="26">
      <t>コウジョウ</t>
    </rPh>
    <rPh sb="27" eb="29">
      <t>モクテキ</t>
    </rPh>
    <rPh sb="30" eb="32">
      <t>ガッシュク</t>
    </rPh>
    <rPh sb="33" eb="34">
      <t>オコナ</t>
    </rPh>
    <phoneticPr fontId="4"/>
  </si>
  <si>
    <t>合宿の実施が困難な情勢の場合は、オンライン講習会等の代替事業を検討する。</t>
    <rPh sb="0" eb="2">
      <t>ガッシュク</t>
    </rPh>
    <rPh sb="3" eb="5">
      <t>ジッシ</t>
    </rPh>
    <rPh sb="6" eb="8">
      <t>コンナン</t>
    </rPh>
    <rPh sb="9" eb="11">
      <t>ジョウセイ</t>
    </rPh>
    <rPh sb="12" eb="14">
      <t>バアイ</t>
    </rPh>
    <rPh sb="21" eb="24">
      <t>コウシュウカイ</t>
    </rPh>
    <rPh sb="24" eb="25">
      <t>トウ</t>
    </rPh>
    <rPh sb="26" eb="28">
      <t>ダイタイ</t>
    </rPh>
    <rPh sb="28" eb="30">
      <t>ジギョウ</t>
    </rPh>
    <rPh sb="31" eb="33">
      <t>ケントウ</t>
    </rPh>
    <phoneticPr fontId="4"/>
  </si>
  <si>
    <t>対象：大学から射撃を始めたＡＲ所持１年未満の者</t>
    <rPh sb="0" eb="2">
      <t>タイショウ</t>
    </rPh>
    <rPh sb="3" eb="5">
      <t>ダイガク</t>
    </rPh>
    <rPh sb="7" eb="9">
      <t>シャゲキ</t>
    </rPh>
    <rPh sb="10" eb="11">
      <t>ハジ</t>
    </rPh>
    <rPh sb="15" eb="17">
      <t>ショジ</t>
    </rPh>
    <rPh sb="18" eb="19">
      <t>ネン</t>
    </rPh>
    <rPh sb="19" eb="21">
      <t>ミマン</t>
    </rPh>
    <rPh sb="22" eb="23">
      <t>モノ</t>
    </rPh>
    <phoneticPr fontId="4"/>
  </si>
  <si>
    <t>　　　または各大学内での指導ノウハウの習得を望む２年生以上の者</t>
    <rPh sb="6" eb="9">
      <t>カクダイガク</t>
    </rPh>
    <rPh sb="9" eb="10">
      <t>ナイ</t>
    </rPh>
    <rPh sb="12" eb="14">
      <t>シドウ</t>
    </rPh>
    <rPh sb="19" eb="21">
      <t>シュウトク</t>
    </rPh>
    <rPh sb="22" eb="23">
      <t>ノゾ</t>
    </rPh>
    <rPh sb="25" eb="27">
      <t>ネンセイ</t>
    </rPh>
    <rPh sb="27" eb="29">
      <t>イジョウ</t>
    </rPh>
    <rPh sb="30" eb="31">
      <t>モノ</t>
    </rPh>
    <phoneticPr fontId="4"/>
  </si>
  <si>
    <t>時期：９月～１１月、１泊２日</t>
    <rPh sb="0" eb="2">
      <t>ジキ</t>
    </rPh>
    <rPh sb="4" eb="5">
      <t>ガツ</t>
    </rPh>
    <rPh sb="8" eb="9">
      <t>ガツ</t>
    </rPh>
    <rPh sb="11" eb="12">
      <t>ハク</t>
    </rPh>
    <rPh sb="13" eb="14">
      <t>ニチ</t>
    </rPh>
    <phoneticPr fontId="4"/>
  </si>
  <si>
    <t>場所：伊勢原射撃場(予定)</t>
    <rPh sb="3" eb="9">
      <t>イセハラシャゲキジョウ</t>
    </rPh>
    <rPh sb="10" eb="12">
      <t>ヨテイ</t>
    </rPh>
    <phoneticPr fontId="4"/>
  </si>
  <si>
    <t>講師：溝部政司氏・小野広人氏</t>
    <rPh sb="0" eb="2">
      <t>コウシ</t>
    </rPh>
    <rPh sb="7" eb="8">
      <t>シ</t>
    </rPh>
    <rPh sb="9" eb="13">
      <t>オノヒロト</t>
    </rPh>
    <rPh sb="13" eb="14">
      <t>シ</t>
    </rPh>
    <phoneticPr fontId="4"/>
  </si>
  <si>
    <t>人数：１８名程度を想定</t>
    <rPh sb="0" eb="2">
      <t>ニンズウ</t>
    </rPh>
    <rPh sb="5" eb="6">
      <t>メイ</t>
    </rPh>
    <rPh sb="6" eb="8">
      <t>テイド</t>
    </rPh>
    <rPh sb="9" eb="11">
      <t>ソウテイ</t>
    </rPh>
    <phoneticPr fontId="4"/>
  </si>
  <si>
    <t>３．選手育成ＳＢ合宿</t>
    <rPh sb="8" eb="10">
      <t>ガッシュク</t>
    </rPh>
    <phoneticPr fontId="4"/>
  </si>
  <si>
    <t>講師２名ともオリパラ役員のため、例年３月に実施していたＳＢ合宿は９月以降に計画。</t>
    <rPh sb="0" eb="2">
      <t>コウシ</t>
    </rPh>
    <rPh sb="3" eb="4">
      <t>メイ</t>
    </rPh>
    <rPh sb="10" eb="12">
      <t>ヤクイン</t>
    </rPh>
    <rPh sb="16" eb="18">
      <t>レイネン</t>
    </rPh>
    <rPh sb="19" eb="20">
      <t>ガツ</t>
    </rPh>
    <rPh sb="21" eb="23">
      <t>ジッシ</t>
    </rPh>
    <rPh sb="29" eb="31">
      <t>ガッシュク</t>
    </rPh>
    <rPh sb="33" eb="34">
      <t>ガツ</t>
    </rPh>
    <rPh sb="34" eb="36">
      <t>イコウ</t>
    </rPh>
    <rPh sb="37" eb="39">
      <t>ケイカク</t>
    </rPh>
    <phoneticPr fontId="4"/>
  </si>
  <si>
    <t>（参加者アンケートでも、３月は寒いので暖かい時期の実施を希望する意見が複数あり。）</t>
    <rPh sb="1" eb="4">
      <t>サンカシャ</t>
    </rPh>
    <rPh sb="13" eb="14">
      <t>ガツ</t>
    </rPh>
    <rPh sb="15" eb="16">
      <t>サム</t>
    </rPh>
    <rPh sb="19" eb="20">
      <t>アタタ</t>
    </rPh>
    <rPh sb="22" eb="24">
      <t>ジキ</t>
    </rPh>
    <rPh sb="25" eb="27">
      <t>ジッシ</t>
    </rPh>
    <rPh sb="28" eb="30">
      <t>キボウ</t>
    </rPh>
    <rPh sb="32" eb="34">
      <t>イケン</t>
    </rPh>
    <rPh sb="35" eb="37">
      <t>フクスウ</t>
    </rPh>
    <phoneticPr fontId="4"/>
  </si>
  <si>
    <t>対象：ＳＢ所持１年未満で、指導を受ける機会が少ない者</t>
    <rPh sb="0" eb="2">
      <t>タイショウ</t>
    </rPh>
    <rPh sb="5" eb="7">
      <t>ショジ</t>
    </rPh>
    <rPh sb="8" eb="9">
      <t>ネン</t>
    </rPh>
    <rPh sb="9" eb="11">
      <t>ミマン</t>
    </rPh>
    <rPh sb="13" eb="15">
      <t>シドウ</t>
    </rPh>
    <rPh sb="16" eb="17">
      <t>ウ</t>
    </rPh>
    <rPh sb="19" eb="21">
      <t>キカイ</t>
    </rPh>
    <rPh sb="22" eb="23">
      <t>スク</t>
    </rPh>
    <rPh sb="25" eb="26">
      <t>モノ</t>
    </rPh>
    <phoneticPr fontId="4"/>
  </si>
  <si>
    <t>時期：９月～１１月、１泊２日</t>
    <rPh sb="0" eb="2">
      <t>ジキ</t>
    </rPh>
    <rPh sb="4" eb="5">
      <t>ガツ</t>
    </rPh>
    <rPh sb="8" eb="9">
      <t>ガツ</t>
    </rPh>
    <phoneticPr fontId="4"/>
  </si>
  <si>
    <t>場所：長瀞射撃場(予定)</t>
    <phoneticPr fontId="4"/>
  </si>
  <si>
    <t>Ⅲ．審議事項</t>
    <rPh sb="2" eb="4">
      <t>シンギ</t>
    </rPh>
    <rPh sb="4" eb="6">
      <t>ジコウ</t>
    </rPh>
    <phoneticPr fontId="4"/>
  </si>
  <si>
    <t>Ⅲ．審議事項</t>
    <phoneticPr fontId="32"/>
  </si>
  <si>
    <t>300円×600名</t>
    <rPh sb="3" eb="4">
      <t>エン</t>
    </rPh>
    <rPh sb="8" eb="9">
      <t>メイ</t>
    </rPh>
    <phoneticPr fontId="4"/>
  </si>
  <si>
    <t>オンライン実施の場合は不要</t>
    <rPh sb="5" eb="7">
      <t>ジッシ</t>
    </rPh>
    <rPh sb="8" eb="10">
      <t>バアイ</t>
    </rPh>
    <rPh sb="11" eb="13">
      <t>フヨウ</t>
    </rPh>
    <phoneticPr fontId="4"/>
  </si>
  <si>
    <t>２．選手育成ＡＲ合宿</t>
    <rPh sb="2" eb="6">
      <t>センシュイクセイ</t>
    </rPh>
    <rPh sb="8" eb="10">
      <t>ガッシュク</t>
    </rPh>
    <phoneticPr fontId="4"/>
  </si>
  <si>
    <t>情勢によっては代替事業を検討</t>
    <rPh sb="0" eb="2">
      <t>ジョウセイ</t>
    </rPh>
    <rPh sb="7" eb="9">
      <t>ダイタイ</t>
    </rPh>
    <rPh sb="9" eb="11">
      <t>ジ</t>
    </rPh>
    <rPh sb="12" eb="14">
      <t>ケントウ</t>
    </rPh>
    <phoneticPr fontId="4"/>
  </si>
  <si>
    <t>伊勢原射撃場（予定）</t>
    <rPh sb="0" eb="6">
      <t>イセハラシャゲキジョウ</t>
    </rPh>
    <rPh sb="7" eb="9">
      <t>ヨテイ</t>
    </rPh>
    <phoneticPr fontId="32"/>
  </si>
  <si>
    <t>8,000円×20名（講師2名を含む）</t>
    <rPh sb="5" eb="6">
      <t>エン</t>
    </rPh>
    <rPh sb="9" eb="10">
      <t>メイ</t>
    </rPh>
    <rPh sb="11" eb="13">
      <t>コウシ</t>
    </rPh>
    <rPh sb="14" eb="15">
      <t>メイ</t>
    </rPh>
    <rPh sb="16" eb="17">
      <t>フク</t>
    </rPh>
    <phoneticPr fontId="39"/>
  </si>
  <si>
    <t>500円×20名×2日</t>
    <rPh sb="3" eb="4">
      <t>エン</t>
    </rPh>
    <rPh sb="7" eb="8">
      <t>メイ</t>
    </rPh>
    <rPh sb="10" eb="11">
      <t>ニチ</t>
    </rPh>
    <phoneticPr fontId="39"/>
  </si>
  <si>
    <t>20,000円×2日</t>
    <rPh sb="6" eb="7">
      <t>エン</t>
    </rPh>
    <rPh sb="9" eb="10">
      <t>ニチ</t>
    </rPh>
    <phoneticPr fontId="39"/>
  </si>
  <si>
    <t>長瀞射撃場（予定）</t>
    <rPh sb="0" eb="2">
      <t>ナガトロ</t>
    </rPh>
    <rPh sb="2" eb="5">
      <t>シャゲキジョウ</t>
    </rPh>
    <phoneticPr fontId="32"/>
  </si>
  <si>
    <t>8,000円×20名（講師2名を含む）</t>
    <rPh sb="5" eb="6">
      <t>エン</t>
    </rPh>
    <rPh sb="9" eb="10">
      <t>メイ</t>
    </rPh>
    <phoneticPr fontId="39"/>
  </si>
  <si>
    <t>【収支】（計画）</t>
    <phoneticPr fontId="4"/>
  </si>
  <si>
    <t>　　</t>
    <phoneticPr fontId="32"/>
  </si>
  <si>
    <t>Ⅲ．審議事項</t>
    <rPh sb="2" eb="4">
      <t>シンギ</t>
    </rPh>
    <phoneticPr fontId="5"/>
  </si>
  <si>
    <t>2020年度新人ビームライフル大会  予算案</t>
    <rPh sb="4" eb="5">
      <t>ネン</t>
    </rPh>
    <rPh sb="19" eb="21">
      <t>ヨサン</t>
    </rPh>
    <rPh sb="21" eb="22">
      <t>アン</t>
    </rPh>
    <phoneticPr fontId="4"/>
  </si>
  <si>
    <t>開催予定　伊勢原射撃場</t>
    <rPh sb="0" eb="2">
      <t>カイサイ</t>
    </rPh>
    <rPh sb="2" eb="4">
      <t>ヨテイ</t>
    </rPh>
    <phoneticPr fontId="4"/>
  </si>
  <si>
    <t>収入</t>
  </si>
  <si>
    <t>支出</t>
  </si>
  <si>
    <t>単価</t>
  </si>
  <si>
    <t>人</t>
  </si>
  <si>
    <t>小計</t>
  </si>
  <si>
    <t>参加費</t>
    <phoneticPr fontId="4"/>
  </si>
  <si>
    <t>射座使用料</t>
  </si>
  <si>
    <t>学連員昼食代</t>
  </si>
  <si>
    <t>合計</t>
  </si>
  <si>
    <t>収支</t>
    <phoneticPr fontId="4"/>
  </si>
  <si>
    <t>年度</t>
    <rPh sb="0" eb="2">
      <t>ネンド</t>
    </rPh>
    <phoneticPr fontId="4"/>
  </si>
  <si>
    <t>人数</t>
    <rPh sb="0" eb="2">
      <t>ニンズウ</t>
    </rPh>
    <phoneticPr fontId="4"/>
  </si>
  <si>
    <t>H25</t>
  </si>
  <si>
    <t>H26</t>
    <phoneticPr fontId="4"/>
  </si>
  <si>
    <t>H27</t>
    <phoneticPr fontId="4"/>
  </si>
  <si>
    <t>H28</t>
    <phoneticPr fontId="4"/>
  </si>
  <si>
    <t>H29</t>
  </si>
  <si>
    <t>H30</t>
  </si>
  <si>
    <t>R1</t>
    <phoneticPr fontId="4"/>
  </si>
  <si>
    <t>R2</t>
    <phoneticPr fontId="4"/>
  </si>
  <si>
    <t>予想人数</t>
    <rPh sb="0" eb="2">
      <t>ヨソウ</t>
    </rPh>
    <rPh sb="2" eb="4">
      <t>ニンズウ</t>
    </rPh>
    <phoneticPr fontId="4"/>
  </si>
  <si>
    <t>R3</t>
    <phoneticPr fontId="4"/>
  </si>
  <si>
    <r>
      <rPr>
        <sz val="11"/>
        <rFont val="Yu Gothic"/>
        <family val="2"/>
      </rPr>
      <t>吉村    花香</t>
    </r>
  </si>
  <si>
    <r>
      <rPr>
        <sz val="11"/>
        <rFont val="Yu Gothic"/>
        <family val="2"/>
      </rPr>
      <t>39 022 21</t>
    </r>
  </si>
  <si>
    <r>
      <rPr>
        <sz val="11"/>
        <rFont val="Yu Gothic"/>
        <family val="2"/>
      </rPr>
      <t>日本</t>
    </r>
  </si>
  <si>
    <r>
      <rPr>
        <sz val="11"/>
        <rFont val="Yu Gothic"/>
        <family val="2"/>
      </rPr>
      <t>大門ここな</t>
    </r>
  </si>
  <si>
    <r>
      <rPr>
        <sz val="11"/>
        <rFont val="Yu Gothic"/>
        <family val="2"/>
      </rPr>
      <t>39 021 95</t>
    </r>
  </si>
  <si>
    <r>
      <rPr>
        <sz val="11"/>
        <rFont val="Yu Gothic"/>
        <family val="2"/>
      </rPr>
      <t>中央</t>
    </r>
  </si>
  <si>
    <r>
      <rPr>
        <sz val="11"/>
        <rFont val="Yu Gothic"/>
        <family val="2"/>
      </rPr>
      <t>丹羽    颯生</t>
    </r>
  </si>
  <si>
    <r>
      <rPr>
        <sz val="11"/>
        <rFont val="Yu Gothic"/>
        <family val="2"/>
      </rPr>
      <t>杉山    瑞季</t>
    </r>
  </si>
  <si>
    <r>
      <rPr>
        <sz val="11"/>
        <rFont val="Yu Gothic"/>
        <family val="2"/>
      </rPr>
      <t>41 025 15</t>
    </r>
  </si>
  <si>
    <r>
      <rPr>
        <sz val="11"/>
        <rFont val="Yu Gothic"/>
        <family val="2"/>
      </rPr>
      <t>早稲田</t>
    </r>
  </si>
  <si>
    <r>
      <rPr>
        <sz val="11"/>
        <rFont val="Yu Gothic"/>
        <family val="2"/>
      </rPr>
      <t>塙       浩直</t>
    </r>
  </si>
  <si>
    <r>
      <rPr>
        <sz val="11"/>
        <rFont val="Yu Gothic"/>
        <family val="2"/>
      </rPr>
      <t>39 021 85</t>
    </r>
  </si>
  <si>
    <r>
      <rPr>
        <sz val="11"/>
        <rFont val="Yu Gothic"/>
        <family val="2"/>
      </rPr>
      <t>法政</t>
    </r>
  </si>
  <si>
    <r>
      <rPr>
        <sz val="11"/>
        <rFont val="Yu Gothic"/>
        <family val="2"/>
      </rPr>
      <t>松川       巧</t>
    </r>
  </si>
  <si>
    <r>
      <rPr>
        <sz val="11"/>
        <rFont val="Yu Gothic"/>
        <family val="2"/>
      </rPr>
      <t>37 108 80</t>
    </r>
  </si>
  <si>
    <r>
      <rPr>
        <sz val="11"/>
        <rFont val="Yu Gothic"/>
        <family val="2"/>
      </rPr>
      <t>東洋</t>
    </r>
  </si>
  <si>
    <r>
      <rPr>
        <sz val="11"/>
        <rFont val="Yu Gothic"/>
        <family val="2"/>
      </rPr>
      <t>陶山    絹香</t>
    </r>
  </si>
  <si>
    <r>
      <rPr>
        <sz val="11"/>
        <rFont val="Yu Gothic"/>
        <family val="2"/>
      </rPr>
      <t>黒木    聡太</t>
    </r>
  </si>
  <si>
    <r>
      <rPr>
        <sz val="11"/>
        <rFont val="Yu Gothic"/>
        <family val="2"/>
      </rPr>
      <t>41 025 12</t>
    </r>
  </si>
  <si>
    <r>
      <rPr>
        <sz val="11"/>
        <rFont val="Yu Gothic"/>
        <family val="2"/>
      </rPr>
      <t>慶應義塾</t>
    </r>
  </si>
  <si>
    <r>
      <rPr>
        <sz val="11"/>
        <rFont val="Yu Gothic"/>
        <family val="2"/>
      </rPr>
      <t>熊田    圭祐</t>
    </r>
  </si>
  <si>
    <r>
      <rPr>
        <sz val="11"/>
        <rFont val="Yu Gothic"/>
        <family val="2"/>
      </rPr>
      <t>39 021 88</t>
    </r>
  </si>
  <si>
    <r>
      <rPr>
        <sz val="11"/>
        <rFont val="Yu Gothic"/>
        <family val="2"/>
      </rPr>
      <t>岡部       藍</t>
    </r>
  </si>
  <si>
    <r>
      <rPr>
        <sz val="11"/>
        <rFont val="Yu Gothic"/>
        <family val="2"/>
      </rPr>
      <t>小林    隼人</t>
    </r>
  </si>
  <si>
    <r>
      <rPr>
        <sz val="11"/>
        <rFont val="Yu Gothic"/>
        <family val="2"/>
      </rPr>
      <t>42 026 71</t>
    </r>
  </si>
  <si>
    <r>
      <rPr>
        <sz val="11"/>
        <rFont val="Yu Gothic"/>
        <family val="2"/>
      </rPr>
      <t>東海</t>
    </r>
  </si>
  <si>
    <r>
      <rPr>
        <sz val="11"/>
        <rFont val="Yu Gothic"/>
        <family val="2"/>
      </rPr>
      <t>椎野       凌</t>
    </r>
  </si>
  <si>
    <r>
      <rPr>
        <sz val="11"/>
        <rFont val="Yu Gothic"/>
        <family val="2"/>
      </rPr>
      <t>40 023 63</t>
    </r>
  </si>
  <si>
    <r>
      <rPr>
        <sz val="11"/>
        <rFont val="Yu Gothic"/>
        <family val="2"/>
      </rPr>
      <t>川口    菜月</t>
    </r>
  </si>
  <si>
    <r>
      <rPr>
        <sz val="11"/>
        <rFont val="Yu Gothic"/>
        <family val="2"/>
      </rPr>
      <t>39 021 74</t>
    </r>
  </si>
  <si>
    <r>
      <rPr>
        <sz val="11"/>
        <rFont val="Yu Gothic"/>
        <family val="2"/>
      </rPr>
      <t>青山学院</t>
    </r>
  </si>
  <si>
    <r>
      <rPr>
        <sz val="11"/>
        <rFont val="Yu Gothic"/>
        <family val="2"/>
      </rPr>
      <t>須田    智晴</t>
    </r>
  </si>
  <si>
    <r>
      <rPr>
        <sz val="11"/>
        <rFont val="Yu Gothic"/>
        <family val="2"/>
      </rPr>
      <t>41 025 88</t>
    </r>
  </si>
  <si>
    <r>
      <rPr>
        <sz val="11"/>
        <rFont val="Yu Gothic"/>
        <family val="2"/>
      </rPr>
      <t>吉野    貴裕</t>
    </r>
  </si>
  <si>
    <r>
      <rPr>
        <sz val="11"/>
        <rFont val="Yu Gothic"/>
        <family val="2"/>
      </rPr>
      <t>久保       敦</t>
    </r>
  </si>
  <si>
    <r>
      <rPr>
        <sz val="11"/>
        <rFont val="Yu Gothic"/>
        <family val="2"/>
      </rPr>
      <t>37 018 74</t>
    </r>
  </si>
  <si>
    <r>
      <rPr>
        <sz val="11"/>
        <rFont val="Yu Gothic"/>
        <family val="2"/>
      </rPr>
      <t>学習院</t>
    </r>
  </si>
  <si>
    <r>
      <rPr>
        <sz val="11"/>
        <rFont val="Yu Gothic"/>
        <family val="2"/>
      </rPr>
      <t>松本       零</t>
    </r>
  </si>
  <si>
    <r>
      <rPr>
        <sz val="11"/>
        <rFont val="Yu Gothic"/>
        <family val="2"/>
      </rPr>
      <t>足助    澪弥</t>
    </r>
  </si>
  <si>
    <r>
      <rPr>
        <sz val="11"/>
        <rFont val="Yu Gothic"/>
        <family val="2"/>
      </rPr>
      <t>41 025 11</t>
    </r>
  </si>
  <si>
    <r>
      <rPr>
        <sz val="11"/>
        <rFont val="Yu Gothic"/>
        <family val="2"/>
      </rPr>
      <t>菊本    康平</t>
    </r>
  </si>
  <si>
    <r>
      <rPr>
        <sz val="11"/>
        <rFont val="Yu Gothic"/>
        <family val="2"/>
      </rPr>
      <t>40 023 62</t>
    </r>
  </si>
  <si>
    <r>
      <rPr>
        <sz val="11"/>
        <rFont val="Yu Gothic"/>
        <family val="2"/>
      </rPr>
      <t>立教</t>
    </r>
  </si>
  <si>
    <r>
      <rPr>
        <sz val="11"/>
        <rFont val="Yu Gothic"/>
        <family val="2"/>
      </rPr>
      <t>栗城    春奈</t>
    </r>
  </si>
  <si>
    <r>
      <rPr>
        <sz val="11"/>
        <rFont val="Yu Gothic"/>
        <family val="2"/>
      </rPr>
      <t>矯       宏飛</t>
    </r>
  </si>
  <si>
    <r>
      <rPr>
        <sz val="11"/>
        <rFont val="Yu Gothic"/>
        <family val="2"/>
      </rPr>
      <t>41 025 86</t>
    </r>
  </si>
  <si>
    <r>
      <rPr>
        <sz val="11"/>
        <rFont val="Yu Gothic"/>
        <family val="2"/>
      </rPr>
      <t>専修</t>
    </r>
  </si>
  <si>
    <r>
      <rPr>
        <sz val="11"/>
        <rFont val="Yu Gothic"/>
        <family val="2"/>
      </rPr>
      <t>麓       悠樹</t>
    </r>
  </si>
  <si>
    <r>
      <rPr>
        <sz val="11"/>
        <rFont val="Yu Gothic"/>
        <family val="2"/>
      </rPr>
      <t>39 022 48</t>
    </r>
  </si>
  <si>
    <r>
      <rPr>
        <sz val="11"/>
        <rFont val="Yu Gothic"/>
        <family val="2"/>
      </rPr>
      <t>髙山    恭一</t>
    </r>
  </si>
  <si>
    <r>
      <rPr>
        <sz val="11"/>
        <rFont val="Yu Gothic"/>
        <family val="2"/>
      </rPr>
      <t>39 021 75</t>
    </r>
  </si>
  <si>
    <r>
      <rPr>
        <sz val="11"/>
        <rFont val="Yu Gothic"/>
        <family val="2"/>
      </rPr>
      <t>橋本    恵里</t>
    </r>
  </si>
  <si>
    <r>
      <rPr>
        <sz val="11"/>
        <rFont val="Yu Gothic"/>
        <family val="2"/>
      </rPr>
      <t>粕谷    美知</t>
    </r>
  </si>
  <si>
    <r>
      <rPr>
        <sz val="11"/>
        <rFont val="Yu Gothic"/>
        <family val="2"/>
      </rPr>
      <t>小林    れい</t>
    </r>
  </si>
  <si>
    <r>
      <rPr>
        <sz val="11"/>
        <rFont val="Yu Gothic"/>
        <family val="2"/>
      </rPr>
      <t>澤田    悠依</t>
    </r>
  </si>
  <si>
    <r>
      <rPr>
        <sz val="11"/>
        <rFont val="Yu Gothic"/>
        <family val="2"/>
      </rPr>
      <t>39 021 84</t>
    </r>
  </si>
  <si>
    <r>
      <rPr>
        <sz val="11"/>
        <rFont val="Yu Gothic"/>
        <family val="2"/>
      </rPr>
      <t>三浦耕一郎</t>
    </r>
  </si>
  <si>
    <r>
      <rPr>
        <sz val="11"/>
        <rFont val="Yu Gothic"/>
        <family val="2"/>
      </rPr>
      <t>山村       豪</t>
    </r>
  </si>
  <si>
    <r>
      <rPr>
        <sz val="11"/>
        <rFont val="Yu Gothic"/>
        <family val="2"/>
      </rPr>
      <t>由良英理衣</t>
    </r>
  </si>
  <si>
    <r>
      <rPr>
        <sz val="11"/>
        <rFont val="Yu Gothic"/>
        <family val="2"/>
      </rPr>
      <t>40 024 25</t>
    </r>
  </si>
  <si>
    <r>
      <rPr>
        <sz val="11"/>
        <rFont val="Yu Gothic"/>
        <family val="2"/>
      </rPr>
      <t>江口    莉央</t>
    </r>
  </si>
  <si>
    <r>
      <rPr>
        <sz val="11"/>
        <rFont val="Yu Gothic"/>
        <family val="2"/>
      </rPr>
      <t>39 021 78</t>
    </r>
  </si>
  <si>
    <r>
      <rPr>
        <sz val="11"/>
        <rFont val="Yu Gothic"/>
        <family val="2"/>
      </rPr>
      <t>駒澤</t>
    </r>
  </si>
  <si>
    <r>
      <rPr>
        <sz val="11"/>
        <rFont val="Yu Gothic"/>
        <family val="2"/>
      </rPr>
      <t>堀江凜太郎</t>
    </r>
  </si>
  <si>
    <r>
      <rPr>
        <sz val="11"/>
        <rFont val="Yu Gothic"/>
        <family val="2"/>
      </rPr>
      <t>矢鳴淳之祐</t>
    </r>
  </si>
  <si>
    <r>
      <rPr>
        <sz val="11"/>
        <rFont val="Yu Gothic"/>
        <family val="2"/>
      </rPr>
      <t>38 020 29</t>
    </r>
  </si>
  <si>
    <r>
      <rPr>
        <sz val="11"/>
        <rFont val="Yu Gothic"/>
        <family val="2"/>
      </rPr>
      <t>行本    曉浩</t>
    </r>
  </si>
  <si>
    <r>
      <rPr>
        <sz val="11"/>
        <rFont val="Yu Gothic"/>
        <family val="2"/>
      </rPr>
      <t>小林    大輔</t>
    </r>
  </si>
  <si>
    <r>
      <rPr>
        <sz val="11"/>
        <rFont val="Yu Gothic"/>
        <family val="2"/>
      </rPr>
      <t>田端    紗香</t>
    </r>
  </si>
  <si>
    <r>
      <rPr>
        <sz val="11"/>
        <rFont val="Yu Gothic"/>
        <family val="2"/>
      </rPr>
      <t>40 023 60</t>
    </r>
  </si>
  <si>
    <r>
      <rPr>
        <sz val="11"/>
        <rFont val="Yu Gothic"/>
        <family val="2"/>
      </rPr>
      <t>東京経済</t>
    </r>
  </si>
  <si>
    <r>
      <rPr>
        <sz val="11"/>
        <rFont val="Yu Gothic"/>
        <family val="2"/>
      </rPr>
      <t>酒井    祥吾</t>
    </r>
  </si>
  <si>
    <r>
      <rPr>
        <sz val="11"/>
        <rFont val="Yu Gothic"/>
        <family val="2"/>
      </rPr>
      <t>40 023 56</t>
    </r>
  </si>
  <si>
    <r>
      <rPr>
        <sz val="11"/>
        <rFont val="Yu Gothic"/>
        <family val="2"/>
      </rPr>
      <t>江頭龍士郎</t>
    </r>
  </si>
  <si>
    <r>
      <rPr>
        <sz val="11"/>
        <rFont val="Yu Gothic"/>
        <family val="2"/>
      </rPr>
      <t>大沼    佑貴</t>
    </r>
  </si>
  <si>
    <r>
      <rPr>
        <sz val="11"/>
        <rFont val="Yu Gothic"/>
        <family val="2"/>
      </rPr>
      <t>阿川    美貴</t>
    </r>
  </si>
  <si>
    <r>
      <rPr>
        <sz val="11"/>
        <rFont val="Yu Gothic"/>
        <family val="2"/>
      </rPr>
      <t>亀山真理奈</t>
    </r>
  </si>
  <si>
    <r>
      <rPr>
        <sz val="11"/>
        <rFont val="Yu Gothic"/>
        <family val="2"/>
      </rPr>
      <t>40 024 49</t>
    </r>
  </si>
  <si>
    <r>
      <rPr>
        <sz val="11"/>
        <rFont val="Yu Gothic"/>
        <family val="2"/>
      </rPr>
      <t>古山       花</t>
    </r>
  </si>
  <si>
    <r>
      <rPr>
        <sz val="11"/>
        <rFont val="Yu Gothic"/>
        <family val="2"/>
      </rPr>
      <t>39 022 91</t>
    </r>
  </si>
  <si>
    <r>
      <rPr>
        <sz val="11"/>
        <rFont val="Yu Gothic"/>
        <family val="2"/>
      </rPr>
      <t>防衛</t>
    </r>
  </si>
  <si>
    <r>
      <rPr>
        <sz val="11"/>
        <rFont val="Yu Gothic"/>
        <family val="2"/>
      </rPr>
      <t>島田    湖白</t>
    </r>
  </si>
  <si>
    <r>
      <rPr>
        <sz val="11"/>
        <rFont val="Yu Gothic"/>
        <family val="2"/>
      </rPr>
      <t>40 023 61</t>
    </r>
  </si>
  <si>
    <r>
      <rPr>
        <sz val="11"/>
        <rFont val="Yu Gothic"/>
        <family val="2"/>
      </rPr>
      <t>加藤    洋平</t>
    </r>
  </si>
  <si>
    <r>
      <rPr>
        <sz val="11"/>
        <rFont val="Yu Gothic"/>
        <family val="2"/>
      </rPr>
      <t>41 025 81</t>
    </r>
  </si>
  <si>
    <r>
      <rPr>
        <sz val="11"/>
        <rFont val="Yu Gothic"/>
        <family val="2"/>
      </rPr>
      <t>明治</t>
    </r>
  </si>
  <si>
    <r>
      <rPr>
        <sz val="11"/>
        <rFont val="Yu Gothic"/>
        <family val="2"/>
      </rPr>
      <t>落合    祥希</t>
    </r>
  </si>
  <si>
    <r>
      <rPr>
        <sz val="11"/>
        <rFont val="Yu Gothic"/>
        <family val="2"/>
      </rPr>
      <t>39 021 80</t>
    </r>
  </si>
  <si>
    <r>
      <rPr>
        <sz val="11"/>
        <rFont val="Yu Gothic"/>
        <family val="2"/>
      </rPr>
      <t>米谷    研祐</t>
    </r>
  </si>
  <si>
    <r>
      <rPr>
        <sz val="11"/>
        <rFont val="Yu Gothic"/>
        <family val="2"/>
      </rPr>
      <t>加納    智成</t>
    </r>
  </si>
  <si>
    <r>
      <rPr>
        <sz val="11"/>
        <rFont val="Yu Gothic"/>
        <family val="2"/>
      </rPr>
      <t>廣島    温弓</t>
    </r>
  </si>
  <si>
    <r>
      <rPr>
        <sz val="11"/>
        <rFont val="Yu Gothic"/>
        <family val="2"/>
      </rPr>
      <t>渡邉    拓実</t>
    </r>
  </si>
  <si>
    <r>
      <rPr>
        <sz val="11"/>
        <rFont val="Yu Gothic"/>
        <family val="2"/>
      </rPr>
      <t>41 025 80</t>
    </r>
  </si>
  <si>
    <r>
      <rPr>
        <sz val="11"/>
        <rFont val="Yu Gothic"/>
        <family val="2"/>
      </rPr>
      <t>井出    悠斗</t>
    </r>
  </si>
  <si>
    <r>
      <rPr>
        <sz val="11"/>
        <rFont val="Yu Gothic"/>
        <family val="2"/>
      </rPr>
      <t>40 024 27</t>
    </r>
  </si>
  <si>
    <r>
      <rPr>
        <sz val="11"/>
        <rFont val="Yu Gothic"/>
        <family val="2"/>
      </rPr>
      <t>栗林    由充</t>
    </r>
  </si>
  <si>
    <r>
      <rPr>
        <sz val="11"/>
        <rFont val="Yu Gothic"/>
        <family val="2"/>
      </rPr>
      <t>39 021 77</t>
    </r>
  </si>
  <si>
    <r>
      <rPr>
        <sz val="11"/>
        <rFont val="Yu Gothic"/>
        <family val="2"/>
      </rPr>
      <t>國學院</t>
    </r>
  </si>
  <si>
    <r>
      <rPr>
        <sz val="11"/>
        <rFont val="Yu Gothic"/>
        <family val="2"/>
      </rPr>
      <t>山中    太陽</t>
    </r>
  </si>
  <si>
    <r>
      <rPr>
        <sz val="11"/>
        <rFont val="Yu Gothic"/>
        <family val="2"/>
      </rPr>
      <t>41 025 87</t>
    </r>
  </si>
  <si>
    <r>
      <rPr>
        <sz val="11"/>
        <rFont val="Yu Gothic"/>
        <family val="2"/>
      </rPr>
      <t>加藤    拓実</t>
    </r>
  </si>
  <si>
    <r>
      <rPr>
        <sz val="11"/>
        <rFont val="Yu Gothic"/>
        <family val="2"/>
      </rPr>
      <t>泉田       瞳</t>
    </r>
  </si>
  <si>
    <r>
      <rPr>
        <sz val="11"/>
        <rFont val="Yu Gothic"/>
        <family val="2"/>
      </rPr>
      <t>古山       凛</t>
    </r>
  </si>
  <si>
    <r>
      <rPr>
        <sz val="11"/>
        <rFont val="Yu Gothic"/>
        <family val="2"/>
      </rPr>
      <t>髙橋    彩夏</t>
    </r>
  </si>
  <si>
    <r>
      <rPr>
        <sz val="11"/>
        <rFont val="Yu Gothic"/>
        <family val="2"/>
      </rPr>
      <t>戸松    優希</t>
    </r>
  </si>
  <si>
    <r>
      <rPr>
        <sz val="11"/>
        <rFont val="Yu Gothic"/>
        <family val="2"/>
      </rPr>
      <t>淺川    瑶貴</t>
    </r>
  </si>
  <si>
    <r>
      <rPr>
        <sz val="11"/>
        <rFont val="Yu Gothic"/>
        <family val="2"/>
      </rPr>
      <t>鈴村    水月</t>
    </r>
  </si>
  <si>
    <r>
      <rPr>
        <sz val="11"/>
        <rFont val="Yu Gothic"/>
        <family val="2"/>
      </rPr>
      <t>野邊       倭</t>
    </r>
  </si>
  <si>
    <r>
      <rPr>
        <sz val="11"/>
        <rFont val="Yu Gothic"/>
        <family val="2"/>
      </rPr>
      <t>42 026 72</t>
    </r>
  </si>
  <si>
    <r>
      <rPr>
        <sz val="11"/>
        <rFont val="Yu Gothic"/>
        <family val="2"/>
      </rPr>
      <t>根岸    明世</t>
    </r>
  </si>
  <si>
    <r>
      <rPr>
        <sz val="11"/>
        <rFont val="Yu Gothic"/>
        <family val="2"/>
      </rPr>
      <t>中村    宥太</t>
    </r>
  </si>
  <si>
    <r>
      <rPr>
        <sz val="11"/>
        <rFont val="Yu Gothic"/>
        <family val="2"/>
      </rPr>
      <t>渡辺    泰央</t>
    </r>
  </si>
  <si>
    <r>
      <rPr>
        <sz val="11"/>
        <rFont val="Yu Gothic"/>
        <family val="2"/>
      </rPr>
      <t>京極    倭都</t>
    </r>
  </si>
  <si>
    <r>
      <rPr>
        <sz val="11"/>
        <rFont val="Yu Gothic"/>
        <family val="2"/>
      </rPr>
      <t>水口    恭佑</t>
    </r>
  </si>
  <si>
    <r>
      <rPr>
        <sz val="11"/>
        <rFont val="Yu Gothic"/>
        <family val="2"/>
      </rPr>
      <t>41 025 13</t>
    </r>
  </si>
  <si>
    <r>
      <rPr>
        <sz val="11"/>
        <rFont val="Yu Gothic"/>
        <family val="2"/>
      </rPr>
      <t>千葉</t>
    </r>
  </si>
  <si>
    <r>
      <rPr>
        <sz val="11"/>
        <rFont val="Yu Gothic"/>
        <family val="2"/>
      </rPr>
      <t>今井       怜</t>
    </r>
  </si>
  <si>
    <r>
      <rPr>
        <sz val="11"/>
        <rFont val="Yu Gothic"/>
        <family val="2"/>
      </rPr>
      <t>橋本    開登</t>
    </r>
  </si>
  <si>
    <r>
      <rPr>
        <sz val="11"/>
        <rFont val="Yu Gothic"/>
        <family val="2"/>
      </rPr>
      <t>蜂須賀幸音</t>
    </r>
  </si>
  <si>
    <r>
      <rPr>
        <sz val="11"/>
        <rFont val="Yu Gothic"/>
        <family val="2"/>
      </rPr>
      <t>42 026 20</t>
    </r>
  </si>
  <si>
    <r>
      <rPr>
        <sz val="11"/>
        <rFont val="Yu Gothic"/>
        <family val="2"/>
      </rPr>
      <t>加藤    奎文</t>
    </r>
  </si>
  <si>
    <r>
      <rPr>
        <sz val="11"/>
        <rFont val="Yu Gothic"/>
        <family val="2"/>
      </rPr>
      <t>40 024 24</t>
    </r>
  </si>
  <si>
    <r>
      <rPr>
        <sz val="11"/>
        <rFont val="Yu Gothic"/>
        <family val="2"/>
      </rPr>
      <t>三枝    祈立</t>
    </r>
  </si>
  <si>
    <r>
      <rPr>
        <sz val="11"/>
        <rFont val="Yu Gothic"/>
        <family val="2"/>
      </rPr>
      <t>渡邊竜太郎</t>
    </r>
  </si>
  <si>
    <r>
      <rPr>
        <sz val="11"/>
        <rFont val="Yu Gothic"/>
        <family val="2"/>
      </rPr>
      <t>茂木    嘉音</t>
    </r>
  </si>
  <si>
    <r>
      <rPr>
        <sz val="11"/>
        <rFont val="Yu Gothic"/>
        <family val="2"/>
      </rPr>
      <t>39 021 87</t>
    </r>
  </si>
  <si>
    <r>
      <rPr>
        <sz val="11"/>
        <rFont val="Yu Gothic"/>
        <family val="2"/>
      </rPr>
      <t>三浦    健治</t>
    </r>
  </si>
  <si>
    <r>
      <rPr>
        <sz val="11"/>
        <rFont val="Yu Gothic"/>
        <family val="2"/>
      </rPr>
      <t>42 026 21</t>
    </r>
  </si>
  <si>
    <r>
      <rPr>
        <sz val="11"/>
        <rFont val="Yu Gothic"/>
        <family val="2"/>
      </rPr>
      <t>山﨑    広智</t>
    </r>
  </si>
  <si>
    <r>
      <rPr>
        <sz val="11"/>
        <rFont val="Yu Gothic"/>
        <family val="2"/>
      </rPr>
      <t>池田    涼馬</t>
    </r>
  </si>
  <si>
    <r>
      <rPr>
        <sz val="11"/>
        <rFont val="Yu Gothic"/>
        <family val="2"/>
      </rPr>
      <t>41 026 06</t>
    </r>
  </si>
  <si>
    <r>
      <rPr>
        <sz val="11"/>
        <rFont val="Yu Gothic"/>
        <family val="2"/>
      </rPr>
      <t>板垣    星砂</t>
    </r>
  </si>
  <si>
    <r>
      <rPr>
        <sz val="11"/>
        <rFont val="Yu Gothic"/>
        <family val="2"/>
      </rPr>
      <t>田村紗理奈</t>
    </r>
  </si>
  <si>
    <r>
      <rPr>
        <sz val="11"/>
        <rFont val="Yu Gothic"/>
        <family val="2"/>
      </rPr>
      <t>小山    海渡</t>
    </r>
  </si>
  <si>
    <r>
      <rPr>
        <sz val="11"/>
        <rFont val="Yu Gothic"/>
        <family val="2"/>
      </rPr>
      <t>梁       祐暢</t>
    </r>
  </si>
  <si>
    <r>
      <rPr>
        <sz val="11"/>
        <rFont val="Yu Gothic"/>
        <family val="2"/>
      </rPr>
      <t>41 025 96</t>
    </r>
  </si>
  <si>
    <r>
      <rPr>
        <sz val="11"/>
        <rFont val="Yu Gothic"/>
        <family val="2"/>
      </rPr>
      <t>馬目    隆雅</t>
    </r>
  </si>
  <si>
    <r>
      <rPr>
        <sz val="11"/>
        <rFont val="Yu Gothic"/>
        <family val="2"/>
      </rPr>
      <t>井門慧士朗</t>
    </r>
  </si>
  <si>
    <r>
      <rPr>
        <sz val="11"/>
        <rFont val="Yu Gothic"/>
        <family val="2"/>
      </rPr>
      <t>岩本    航河</t>
    </r>
  </si>
  <si>
    <r>
      <rPr>
        <sz val="11"/>
        <rFont val="Yu Gothic"/>
        <family val="2"/>
      </rPr>
      <t>40 023 57</t>
    </r>
  </si>
  <si>
    <r>
      <rPr>
        <sz val="11"/>
        <rFont val="Yu Gothic"/>
        <family val="2"/>
      </rPr>
      <t>駒井    泰光</t>
    </r>
  </si>
  <si>
    <r>
      <rPr>
        <sz val="11"/>
        <rFont val="Yu Gothic"/>
        <family val="2"/>
      </rPr>
      <t>堂岡    勇臣</t>
    </r>
  </si>
  <si>
    <r>
      <rPr>
        <sz val="11"/>
        <rFont val="Yu Gothic"/>
        <family val="2"/>
      </rPr>
      <t>小島健太郎</t>
    </r>
  </si>
  <si>
    <r>
      <rPr>
        <sz val="11"/>
        <rFont val="Yu Gothic"/>
        <family val="2"/>
      </rPr>
      <t>田中    大暉</t>
    </r>
  </si>
  <si>
    <r>
      <rPr>
        <sz val="11"/>
        <rFont val="Yu Gothic"/>
        <family val="2"/>
      </rPr>
      <t>中島日菜子</t>
    </r>
  </si>
  <si>
    <r>
      <rPr>
        <sz val="11"/>
        <rFont val="Yu Gothic"/>
        <family val="2"/>
      </rPr>
      <t>髙橋    眞斗</t>
    </r>
  </si>
  <si>
    <r>
      <rPr>
        <sz val="11"/>
        <rFont val="Yu Gothic"/>
        <family val="2"/>
      </rPr>
      <t>39 022 19</t>
    </r>
  </si>
  <si>
    <r>
      <rPr>
        <sz val="11"/>
        <rFont val="Yu Gothic"/>
        <family val="2"/>
      </rPr>
      <t>日大工</t>
    </r>
  </si>
  <si>
    <r>
      <rPr>
        <sz val="11"/>
        <rFont val="Yu Gothic"/>
        <family val="2"/>
      </rPr>
      <t>岡橋    侑大</t>
    </r>
  </si>
  <si>
    <r>
      <rPr>
        <sz val="11"/>
        <rFont val="Yu Gothic"/>
        <family val="2"/>
      </rPr>
      <t>太田    英人</t>
    </r>
  </si>
  <si>
    <r>
      <rPr>
        <sz val="11"/>
        <rFont val="Yu Gothic"/>
        <family val="2"/>
      </rPr>
      <t>篠木    星哉</t>
    </r>
  </si>
  <si>
    <r>
      <rPr>
        <sz val="11"/>
        <rFont val="Yu Gothic"/>
        <family val="2"/>
      </rPr>
      <t>39 021 83</t>
    </r>
  </si>
  <si>
    <r>
      <rPr>
        <sz val="11"/>
        <rFont val="Yu Gothic"/>
        <family val="2"/>
      </rPr>
      <t>前田    直人</t>
    </r>
  </si>
  <si>
    <r>
      <rPr>
        <sz val="11"/>
        <rFont val="Yu Gothic"/>
        <family val="2"/>
      </rPr>
      <t>38 020 43</t>
    </r>
  </si>
  <si>
    <r>
      <rPr>
        <sz val="11"/>
        <rFont val="Yu Gothic"/>
        <family val="2"/>
      </rPr>
      <t>千葉工業</t>
    </r>
  </si>
  <si>
    <r>
      <rPr>
        <sz val="11"/>
        <rFont val="Yu Gothic"/>
        <family val="2"/>
      </rPr>
      <t>久保田朋丸</t>
    </r>
  </si>
  <si>
    <r>
      <rPr>
        <sz val="11"/>
        <rFont val="Yu Gothic"/>
        <family val="2"/>
      </rPr>
      <t>36 017 01</t>
    </r>
  </si>
  <si>
    <r>
      <rPr>
        <sz val="11"/>
        <rFont val="Yu Gothic"/>
        <family val="2"/>
      </rPr>
      <t>小林    篤史</t>
    </r>
  </si>
  <si>
    <r>
      <rPr>
        <sz val="11"/>
        <rFont val="Yu Gothic"/>
        <family val="2"/>
      </rPr>
      <t>41 026 10</t>
    </r>
  </si>
  <si>
    <r>
      <rPr>
        <sz val="11"/>
        <rFont val="Yu Gothic"/>
        <family val="2"/>
      </rPr>
      <t>立正</t>
    </r>
  </si>
  <si>
    <t xml:space="preserve">
新ボーダーの決め方 
 </t>
    <phoneticPr fontId="4"/>
  </si>
  <si>
    <t>◎提案理由</t>
    <rPh sb="1" eb="3">
      <t>テイアンリユウ</t>
    </rPh>
    <rPh sb="3" eb="5">
      <t>リユウ</t>
    </rPh>
    <phoneticPr fontId="4"/>
  </si>
  <si>
    <t>平成31年度の支部総会以降、様々な評議員の方から現状の部制案の改正に</t>
    <rPh sb="0" eb="2">
      <t>ヘイセイ</t>
    </rPh>
    <rPh sb="4" eb="6">
      <t>ネンド</t>
    </rPh>
    <rPh sb="7" eb="9">
      <t>シブ</t>
    </rPh>
    <rPh sb="9" eb="11">
      <t>ソウカイ</t>
    </rPh>
    <rPh sb="11" eb="13">
      <t>イコウ</t>
    </rPh>
    <rPh sb="14" eb="16">
      <t>サマザマ</t>
    </rPh>
    <rPh sb="17" eb="20">
      <t>ヒョウギイン</t>
    </rPh>
    <rPh sb="21" eb="22">
      <t>カタ</t>
    </rPh>
    <rPh sb="24" eb="26">
      <t>ゲンジョウ</t>
    </rPh>
    <rPh sb="27" eb="28">
      <t>ブ</t>
    </rPh>
    <rPh sb="28" eb="29">
      <t>セイ</t>
    </rPh>
    <rPh sb="29" eb="30">
      <t>アン</t>
    </rPh>
    <rPh sb="31" eb="33">
      <t>カイセイ</t>
    </rPh>
    <phoneticPr fontId="4"/>
  </si>
  <si>
    <t>ついてご意見を賜ったが、幹事会としては部制そのものを廃止したいと考える。</t>
    <phoneticPr fontId="4"/>
  </si>
  <si>
    <t>◎提案内容</t>
    <rPh sb="1" eb="3">
      <t>テイアン</t>
    </rPh>
    <rPh sb="3" eb="5">
      <t>ナイヨウ</t>
    </rPh>
    <phoneticPr fontId="4"/>
  </si>
  <si>
    <t>・現在の部制を廃止する</t>
    <rPh sb="1" eb="3">
      <t>ゲンザイ</t>
    </rPh>
    <rPh sb="4" eb="5">
      <t>ブ</t>
    </rPh>
    <rPh sb="5" eb="6">
      <t>セイ</t>
    </rPh>
    <rPh sb="7" eb="9">
      <t>ハイシ</t>
    </rPh>
    <phoneticPr fontId="4"/>
  </si>
  <si>
    <t>・AR団体、SB団体それぞれで、種目別団体の順位付けを行う（従来通り）</t>
    <rPh sb="3" eb="5">
      <t>ダンタイ</t>
    </rPh>
    <rPh sb="8" eb="10">
      <t>ダンタイ</t>
    </rPh>
    <rPh sb="16" eb="19">
      <t>シュモクベツ</t>
    </rPh>
    <rPh sb="19" eb="21">
      <t>ダンタイ</t>
    </rPh>
    <rPh sb="22" eb="24">
      <t>ジュンイ</t>
    </rPh>
    <rPh sb="24" eb="25">
      <t>ツ</t>
    </rPh>
    <rPh sb="27" eb="28">
      <t>オコナ</t>
    </rPh>
    <rPh sb="30" eb="32">
      <t>ジュウライ</t>
    </rPh>
    <rPh sb="32" eb="33">
      <t>トオ</t>
    </rPh>
    <phoneticPr fontId="4"/>
  </si>
  <si>
    <r>
      <rPr>
        <sz val="14"/>
        <rFont val="ＭＳ Ｐ明朝"/>
        <family val="1"/>
        <charset val="128"/>
      </rPr>
      <t xml:space="preserve">旧ボーダーの決め方 
 </t>
    </r>
  </si>
  <si>
    <r>
      <rPr>
        <sz val="14"/>
        <rFont val="ＭＳ Ｐ明朝"/>
        <family val="1"/>
        <charset val="128"/>
      </rPr>
      <t xml:space="preserve">射座割の作成は求められたボーダーに基づき、種目ごとに振り分ける。 
なお P60 に関しては従来通りの作成とする。 
 </t>
    </r>
  </si>
  <si>
    <t xml:space="preserve">１.  AR60 及び SB 三姿勢全体の定員を決める。 
２.  １よりそれぞれの男女合わせた免除段級所持者を引く。 
３.  ２よりそれぞれの団体出場枠の内、男女合わせた免除段級所持者以外の人数を引く。                            　　　　　　　　　　　　　　　　　　　　　　　　　　　　　　　　　　　　　４.  AR60 及び SB 三姿勢全体の予選通過者の人数が決定される。 
５.  AR60 及び SB 三姿勢全体の個人順位表を作成し、免除段級所持者と団体枠出場者を差し引いて、上位から４で決定した人数を数え、その種目のボーダーとする。 </t>
    <phoneticPr fontId="4"/>
  </si>
  <si>
    <t>Ⅳ．2020年度役員</t>
    <rPh sb="6" eb="8">
      <t>ネンド</t>
    </rPh>
    <rPh sb="8" eb="10">
      <t>ヤクイン</t>
    </rPh>
    <phoneticPr fontId="5"/>
  </si>
  <si>
    <t>原田　誠矢</t>
    <rPh sb="0" eb="2">
      <t>ハラダ</t>
    </rPh>
    <rPh sb="3" eb="5">
      <t>マサヤ</t>
    </rPh>
    <phoneticPr fontId="5"/>
  </si>
  <si>
    <t>（慶應義塾）</t>
    <rPh sb="1" eb="3">
      <t>ケイオウ</t>
    </rPh>
    <rPh sb="3" eb="5">
      <t>ギジュク</t>
    </rPh>
    <phoneticPr fontId="5"/>
  </si>
  <si>
    <t>浅井　優汰</t>
    <rPh sb="0" eb="2">
      <t>アサイ</t>
    </rPh>
    <rPh sb="3" eb="5">
      <t>ユウタ</t>
    </rPh>
    <phoneticPr fontId="5"/>
  </si>
  <si>
    <t>（明　治）</t>
    <rPh sb="1" eb="2">
      <t>メイ</t>
    </rPh>
    <rPh sb="3" eb="4">
      <t>オサム</t>
    </rPh>
    <phoneticPr fontId="5"/>
  </si>
  <si>
    <t>國分　翔麻</t>
    <rPh sb="0" eb="2">
      <t>コクブン</t>
    </rPh>
    <rPh sb="3" eb="4">
      <t>ショウ</t>
    </rPh>
    <rPh sb="4" eb="5">
      <t>アサ</t>
    </rPh>
    <phoneticPr fontId="5"/>
  </si>
  <si>
    <t>西　　隼也</t>
    <rPh sb="0" eb="1">
      <t>ニシ</t>
    </rPh>
    <rPh sb="3" eb="5">
      <t>シュンヤ</t>
    </rPh>
    <phoneticPr fontId="5"/>
  </si>
  <si>
    <t>（立　教）</t>
    <rPh sb="1" eb="2">
      <t>リツ</t>
    </rPh>
    <rPh sb="3" eb="4">
      <t>キョウ</t>
    </rPh>
    <phoneticPr fontId="5"/>
  </si>
  <si>
    <t>石丸　寛樹</t>
    <rPh sb="0" eb="2">
      <t>イシマル</t>
    </rPh>
    <rPh sb="3" eb="4">
      <t>ヒロ</t>
    </rPh>
    <rPh sb="4" eb="5">
      <t>キ</t>
    </rPh>
    <phoneticPr fontId="5"/>
  </si>
  <si>
    <t>（國學院）</t>
    <rPh sb="1" eb="4">
      <t>コクガクイン</t>
    </rPh>
    <phoneticPr fontId="5"/>
  </si>
  <si>
    <t>石井湧一郎</t>
    <rPh sb="0" eb="2">
      <t>イシイ</t>
    </rPh>
    <rPh sb="2" eb="3">
      <t>ワ</t>
    </rPh>
    <rPh sb="3" eb="5">
      <t>イチロウ</t>
    </rPh>
    <phoneticPr fontId="5"/>
  </si>
  <si>
    <t>林田　哲治</t>
    <rPh sb="0" eb="2">
      <t>ハヤシダ</t>
    </rPh>
    <rPh sb="3" eb="5">
      <t>テツハル</t>
    </rPh>
    <phoneticPr fontId="5"/>
  </si>
  <si>
    <t>中島　孝輔</t>
    <rPh sb="0" eb="2">
      <t>ナカジマ</t>
    </rPh>
    <rPh sb="3" eb="5">
      <t>コウスケ</t>
    </rPh>
    <phoneticPr fontId="5"/>
  </si>
  <si>
    <t>（慶應義塾）</t>
    <rPh sb="1" eb="5">
      <t>ケイオウg</t>
    </rPh>
    <phoneticPr fontId="5"/>
  </si>
  <si>
    <t>麓　　悠樹</t>
    <rPh sb="0" eb="1">
      <t>フモト</t>
    </rPh>
    <rPh sb="3" eb="5">
      <t>ユウキ</t>
    </rPh>
    <phoneticPr fontId="5"/>
  </si>
  <si>
    <t>小林　千尋</t>
    <rPh sb="0" eb="2">
      <t>コバヤシ</t>
    </rPh>
    <rPh sb="3" eb="5">
      <t>チヒロ</t>
    </rPh>
    <phoneticPr fontId="5"/>
  </si>
  <si>
    <t>（明治学院）</t>
    <rPh sb="1" eb="3">
      <t>メイジ</t>
    </rPh>
    <rPh sb="3" eb="5">
      <t>ガクイン</t>
    </rPh>
    <rPh sb="4" eb="5">
      <t>アオガク</t>
    </rPh>
    <phoneticPr fontId="5"/>
  </si>
  <si>
    <t>米谷　研祐</t>
    <rPh sb="0" eb="2">
      <t>コメタニ</t>
    </rPh>
    <rPh sb="3" eb="4">
      <t>ケン</t>
    </rPh>
    <rPh sb="4" eb="5">
      <t>スケ</t>
    </rPh>
    <phoneticPr fontId="5"/>
  </si>
  <si>
    <t>（法　政）</t>
    <rPh sb="1" eb="2">
      <t>ホウ</t>
    </rPh>
    <rPh sb="3" eb="4">
      <t>マサ</t>
    </rPh>
    <phoneticPr fontId="5"/>
  </si>
  <si>
    <t>橋本　恵里</t>
    <rPh sb="0" eb="2">
      <t>ハシモト</t>
    </rPh>
    <rPh sb="3" eb="5">
      <t>エリ</t>
    </rPh>
    <phoneticPr fontId="4"/>
  </si>
  <si>
    <t>（青山学院）</t>
    <rPh sb="1" eb="3">
      <t>アオヤマ</t>
    </rPh>
    <rPh sb="3" eb="5">
      <t>ガクイン</t>
    </rPh>
    <phoneticPr fontId="4"/>
  </si>
  <si>
    <t>【記録計画】</t>
    <rPh sb="1" eb="3">
      <t>キロク</t>
    </rPh>
    <rPh sb="3" eb="5">
      <t>ケイカク</t>
    </rPh>
    <phoneticPr fontId="4"/>
  </si>
  <si>
    <t>予算/予定</t>
  </si>
  <si>
    <t>時期/回数</t>
  </si>
  <si>
    <t>①</t>
    <phoneticPr fontId="4"/>
  </si>
  <si>
    <t>埼玉県から後援及び、埼玉県知事賞の受取及び新規後援申請</t>
  </si>
  <si>
    <t>春関
秋関
新人戦</t>
  </si>
  <si>
    <t>②</t>
    <phoneticPr fontId="4"/>
  </si>
  <si>
    <t>記録管理・HP管理</t>
  </si>
  <si>
    <t>③</t>
    <phoneticPr fontId="4"/>
  </si>
  <si>
    <t>セキュリティ問題（記録改ざん防止対策）</t>
  </si>
  <si>
    <t>・掲載記録をPDF形式で公開する。
・オーダー表のシートにパスワードを設定し、
　普及委員長および普及委員のみでのパスワードを共有を徹底。</t>
  </si>
  <si>
    <t>④</t>
    <phoneticPr fontId="4"/>
  </si>
  <si>
    <t>各通信社及び新聞社等への広報活動</t>
  </si>
  <si>
    <t>4月中旬</t>
  </si>
  <si>
    <t>【普及計画】</t>
    <rPh sb="1" eb="3">
      <t>フキュウ</t>
    </rPh>
    <rPh sb="3" eb="5">
      <t>ケイカク</t>
    </rPh>
    <phoneticPr fontId="4"/>
  </si>
  <si>
    <t>インターネット環境を利用した活動</t>
  </si>
  <si>
    <t>東日本
春関
秋関
新人戦</t>
  </si>
  <si>
    <t>ビームライフル他競技の魅力を伝える事業</t>
    <rPh sb="7" eb="8">
      <t>ホカ</t>
    </rPh>
    <rPh sb="8" eb="10">
      <t>キョウギ</t>
    </rPh>
    <rPh sb="11" eb="13">
      <t>ミリョク</t>
    </rPh>
    <rPh sb="14" eb="15">
      <t>ツタ</t>
    </rPh>
    <rPh sb="17" eb="19">
      <t>ジギョウ</t>
    </rPh>
    <phoneticPr fontId="4"/>
  </si>
  <si>
    <t>4月</t>
  </si>
  <si>
    <t>・人目を惹くようなアイテムの検討（エアソフトガンなど）</t>
    <rPh sb="1" eb="3">
      <t>ヒトメ</t>
    </rPh>
    <rPh sb="4" eb="5">
      <t>ヒ</t>
    </rPh>
    <rPh sb="14" eb="16">
      <t>ケントウ</t>
    </rPh>
    <phoneticPr fontId="4"/>
  </si>
  <si>
    <t>１．提案内容</t>
  </si>
  <si>
    <t>２．前提</t>
  </si>
  <si>
    <t>（１）各校から納入している会費等の内訳</t>
  </si>
  <si>
    <t>名目</t>
  </si>
  <si>
    <t>金額</t>
  </si>
  <si>
    <t>３．検討すべき点</t>
  </si>
  <si>
    <t>以上</t>
  </si>
  <si>
    <t>一部校</t>
  </si>
  <si>
    <t>二部校</t>
  </si>
  <si>
    <t>三部校</t>
  </si>
  <si>
    <t>四部校</t>
  </si>
  <si>
    <t>日本</t>
  </si>
  <si>
    <t>立教</t>
    <rPh sb="0" eb="2">
      <t>リッキョウ</t>
    </rPh>
    <phoneticPr fontId="23"/>
  </si>
  <si>
    <t>青山学院</t>
    <rPh sb="0" eb="2">
      <t>アオヤマ</t>
    </rPh>
    <rPh sb="2" eb="4">
      <t>ガクイン</t>
    </rPh>
    <phoneticPr fontId="4"/>
  </si>
  <si>
    <t>※千葉</t>
    <rPh sb="1" eb="3">
      <t>チバ</t>
    </rPh>
    <phoneticPr fontId="4"/>
  </si>
  <si>
    <t>明治</t>
  </si>
  <si>
    <t>法政</t>
    <rPh sb="0" eb="2">
      <t>ホウセイ</t>
    </rPh>
    <phoneticPr fontId="23"/>
  </si>
  <si>
    <t>芝浦工業</t>
    <rPh sb="0" eb="2">
      <t>シバウラ</t>
    </rPh>
    <rPh sb="2" eb="4">
      <t>コウギョウ</t>
    </rPh>
    <phoneticPr fontId="23"/>
  </si>
  <si>
    <t>※関東学院</t>
    <phoneticPr fontId="4"/>
  </si>
  <si>
    <t>中央</t>
  </si>
  <si>
    <t>國學院</t>
    <rPh sb="0" eb="3">
      <t>コクガクイン</t>
    </rPh>
    <phoneticPr fontId="23"/>
  </si>
  <si>
    <t>防衛</t>
    <rPh sb="0" eb="2">
      <t>ボウエイ</t>
    </rPh>
    <phoneticPr fontId="23"/>
  </si>
  <si>
    <t>※駒澤</t>
    <rPh sb="1" eb="3">
      <t>コマザワ</t>
    </rPh>
    <phoneticPr fontId="23"/>
  </si>
  <si>
    <t>東洋</t>
    <rPh sb="0" eb="2">
      <t>トウヨウ</t>
    </rPh>
    <phoneticPr fontId="4"/>
  </si>
  <si>
    <t>学習院</t>
    <rPh sb="0" eb="3">
      <t>ガクシュウイン</t>
    </rPh>
    <phoneticPr fontId="23"/>
  </si>
  <si>
    <t>※東京経済</t>
    <rPh sb="1" eb="3">
      <t>トウキョウ</t>
    </rPh>
    <rPh sb="3" eb="5">
      <t>ケイザイ</t>
    </rPh>
    <phoneticPr fontId="23"/>
  </si>
  <si>
    <t>早稲田</t>
    <rPh sb="0" eb="3">
      <t>ワセダ</t>
    </rPh>
    <phoneticPr fontId="23"/>
  </si>
  <si>
    <t>東北学院</t>
    <rPh sb="0" eb="4">
      <t>トウホクガクイン</t>
    </rPh>
    <phoneticPr fontId="23"/>
  </si>
  <si>
    <t>※明治学院</t>
    <rPh sb="1" eb="3">
      <t>メイジ</t>
    </rPh>
    <rPh sb="3" eb="5">
      <t>ガクイン</t>
    </rPh>
    <phoneticPr fontId="4"/>
  </si>
  <si>
    <t>慶應義塾</t>
    <rPh sb="0" eb="2">
      <t>ケイオウ</t>
    </rPh>
    <rPh sb="2" eb="4">
      <t>ギジュク</t>
    </rPh>
    <phoneticPr fontId="23"/>
  </si>
  <si>
    <t>専修</t>
    <rPh sb="0" eb="2">
      <t>センシュウ</t>
    </rPh>
    <phoneticPr fontId="23"/>
  </si>
  <si>
    <t>千葉工業</t>
    <rPh sb="0" eb="2">
      <t>チバ</t>
    </rPh>
    <rPh sb="2" eb="4">
      <t>コウギョウ</t>
    </rPh>
    <phoneticPr fontId="23"/>
  </si>
  <si>
    <t>立正</t>
    <rPh sb="0" eb="2">
      <t>リッショウ</t>
    </rPh>
    <phoneticPr fontId="23"/>
  </si>
  <si>
    <t>＊種目別団体不成立</t>
  </si>
  <si>
    <t>※2020年度秋季選手権大会不参加、男子部員在籍校</t>
    <phoneticPr fontId="4"/>
  </si>
  <si>
    <t>※東京</t>
    <rPh sb="1" eb="3">
      <t>トウキョウ</t>
    </rPh>
    <phoneticPr fontId="4"/>
  </si>
  <si>
    <t>※山梨学院</t>
    <rPh sb="1" eb="3">
      <t>ヤマナシ</t>
    </rPh>
    <rPh sb="3" eb="5">
      <t>ガクイン</t>
    </rPh>
    <phoneticPr fontId="4"/>
  </si>
  <si>
    <t>慶應義塾</t>
    <rPh sb="0" eb="2">
      <t>ケイオウ</t>
    </rPh>
    <rPh sb="2" eb="4">
      <t>ギジュク</t>
    </rPh>
    <phoneticPr fontId="4"/>
  </si>
  <si>
    <t>立教</t>
    <rPh sb="0" eb="2">
      <t>リッキョウ</t>
    </rPh>
    <phoneticPr fontId="4"/>
  </si>
  <si>
    <t>中央</t>
    <phoneticPr fontId="4"/>
  </si>
  <si>
    <t>※千葉工業</t>
    <rPh sb="1" eb="3">
      <t>チバ</t>
    </rPh>
    <rPh sb="3" eb="5">
      <t>コウギョウ</t>
    </rPh>
    <phoneticPr fontId="4"/>
  </si>
  <si>
    <t>※駒澤</t>
    <rPh sb="1" eb="3">
      <t>コマザワ</t>
    </rPh>
    <phoneticPr fontId="4"/>
  </si>
  <si>
    <t>法政</t>
    <rPh sb="0" eb="2">
      <t>ホウセイ</t>
    </rPh>
    <phoneticPr fontId="4"/>
  </si>
  <si>
    <t>※2020年度秋季選手権大会不参加、女子部員在籍校</t>
    <rPh sb="5" eb="7">
      <t>ネンド</t>
    </rPh>
    <phoneticPr fontId="23"/>
  </si>
  <si>
    <t>７．その他審議事項</t>
    <rPh sb="4" eb="5">
      <t>タ</t>
    </rPh>
    <rPh sb="5" eb="7">
      <t>シンギ</t>
    </rPh>
    <rPh sb="7" eb="9">
      <t>ジコウ</t>
    </rPh>
    <phoneticPr fontId="4"/>
  </si>
  <si>
    <t>（収入の部）</t>
    <rPh sb="1" eb="3">
      <t>シュウニュウ</t>
    </rPh>
    <rPh sb="4" eb="5">
      <t>ブ</t>
    </rPh>
    <phoneticPr fontId="4"/>
  </si>
  <si>
    <t>9/18～20 10/7</t>
    <phoneticPr fontId="4"/>
  </si>
  <si>
    <t>10/8～11</t>
    <phoneticPr fontId="4"/>
  </si>
  <si>
    <t>未開催</t>
    <rPh sb="0" eb="3">
      <t>ミカイサイ</t>
    </rPh>
    <phoneticPr fontId="4"/>
  </si>
  <si>
    <t>科目/会計別</t>
    <rPh sb="0" eb="2">
      <t>カモク</t>
    </rPh>
    <rPh sb="3" eb="5">
      <t>カイケイ</t>
    </rPh>
    <rPh sb="5" eb="6">
      <t>ベツ</t>
    </rPh>
    <phoneticPr fontId="4"/>
  </si>
  <si>
    <t>東日本</t>
    <rPh sb="0" eb="1">
      <t>ヒガシ</t>
    </rPh>
    <rPh sb="1" eb="2">
      <t>ヒ</t>
    </rPh>
    <rPh sb="2" eb="3">
      <t>ホン</t>
    </rPh>
    <phoneticPr fontId="4"/>
  </si>
  <si>
    <t>春関</t>
    <rPh sb="0" eb="1">
      <t>ハル</t>
    </rPh>
    <rPh sb="1" eb="2">
      <t>カン</t>
    </rPh>
    <phoneticPr fontId="4"/>
  </si>
  <si>
    <t>秋関予選</t>
    <rPh sb="0" eb="4">
      <t>アキカンヨセン</t>
    </rPh>
    <phoneticPr fontId="65"/>
  </si>
  <si>
    <t>秋関</t>
    <rPh sb="0" eb="1">
      <t>アキ</t>
    </rPh>
    <rPh sb="1" eb="2">
      <t>カン</t>
    </rPh>
    <phoneticPr fontId="4"/>
  </si>
  <si>
    <t>新人大会</t>
    <rPh sb="0" eb="2">
      <t>シンジン</t>
    </rPh>
    <rPh sb="2" eb="4">
      <t>タイカイ</t>
    </rPh>
    <phoneticPr fontId="4"/>
  </si>
  <si>
    <t>新人BR</t>
    <rPh sb="0" eb="2">
      <t>シンジン</t>
    </rPh>
    <phoneticPr fontId="4"/>
  </si>
  <si>
    <t>合計</t>
    <rPh sb="0" eb="2">
      <t>ゴウケイ</t>
    </rPh>
    <phoneticPr fontId="4"/>
  </si>
  <si>
    <t>一般会計</t>
    <rPh sb="0" eb="2">
      <t>イッパン</t>
    </rPh>
    <rPh sb="2" eb="4">
      <t>カイケイ</t>
    </rPh>
    <phoneticPr fontId="4"/>
  </si>
  <si>
    <t>大会参加費</t>
    <rPh sb="0" eb="2">
      <t>タイカイ</t>
    </rPh>
    <rPh sb="2" eb="4">
      <t>サンカ</t>
    </rPh>
    <rPh sb="4" eb="5">
      <t>ヒ</t>
    </rPh>
    <phoneticPr fontId="4"/>
  </si>
  <si>
    <t>前期繰越金</t>
    <rPh sb="0" eb="2">
      <t>ゼンキ</t>
    </rPh>
    <rPh sb="2" eb="4">
      <t>クリコシ</t>
    </rPh>
    <rPh sb="4" eb="5">
      <t>キン</t>
    </rPh>
    <phoneticPr fontId="4"/>
  </si>
  <si>
    <t>運営員個人負担宿泊費</t>
    <rPh sb="0" eb="2">
      <t>ウンエイ</t>
    </rPh>
    <rPh sb="2" eb="3">
      <t>イン</t>
    </rPh>
    <rPh sb="3" eb="5">
      <t>コジン</t>
    </rPh>
    <rPh sb="5" eb="7">
      <t>フタン</t>
    </rPh>
    <rPh sb="7" eb="10">
      <t>シュクハクヒ</t>
    </rPh>
    <phoneticPr fontId="4"/>
  </si>
  <si>
    <t>支部運営費(団体加盟校分担金)</t>
    <rPh sb="0" eb="2">
      <t>シブ</t>
    </rPh>
    <rPh sb="2" eb="5">
      <t>ウンエイヒ</t>
    </rPh>
    <rPh sb="6" eb="8">
      <t>ダンタイ</t>
    </rPh>
    <rPh sb="8" eb="10">
      <t>カメイ</t>
    </rPh>
    <rPh sb="11" eb="14">
      <t>ブンタンキン</t>
    </rPh>
    <phoneticPr fontId="4"/>
  </si>
  <si>
    <t>段級受験料</t>
    <rPh sb="0" eb="1">
      <t>ダン</t>
    </rPh>
    <rPh sb="1" eb="2">
      <t>キュウ</t>
    </rPh>
    <rPh sb="2" eb="5">
      <t>ジュケンリョウ</t>
    </rPh>
    <phoneticPr fontId="4"/>
  </si>
  <si>
    <t>一般会員会費等</t>
    <rPh sb="0" eb="2">
      <t>イッパン</t>
    </rPh>
    <rPh sb="2" eb="4">
      <t>カイイン</t>
    </rPh>
    <rPh sb="4" eb="6">
      <t>カイヒ</t>
    </rPh>
    <rPh sb="6" eb="7">
      <t>トウ</t>
    </rPh>
    <phoneticPr fontId="4"/>
  </si>
  <si>
    <t>抗議・上訴料</t>
    <rPh sb="0" eb="2">
      <t>コウギ</t>
    </rPh>
    <rPh sb="3" eb="5">
      <t>ジョウソ</t>
    </rPh>
    <rPh sb="5" eb="6">
      <t>リョウ</t>
    </rPh>
    <phoneticPr fontId="4"/>
  </si>
  <si>
    <r>
      <t xml:space="preserve">SB講習会受講料 </t>
    </r>
    <r>
      <rPr>
        <b/>
        <sz val="9"/>
        <color theme="1"/>
        <rFont val="ＭＳ Ｐ明朝"/>
        <family val="1"/>
        <charset val="128"/>
      </rPr>
      <t>＠1500×13人</t>
    </r>
    <rPh sb="2" eb="4">
      <t>コウシュウ</t>
    </rPh>
    <rPh sb="4" eb="5">
      <t>カイ</t>
    </rPh>
    <rPh sb="5" eb="8">
      <t>ジュコウリョウ</t>
    </rPh>
    <rPh sb="17" eb="18">
      <t>ニン</t>
    </rPh>
    <phoneticPr fontId="4"/>
  </si>
  <si>
    <t>プログラム広告料</t>
    <rPh sb="5" eb="7">
      <t>コウコク</t>
    </rPh>
    <rPh sb="7" eb="8">
      <t>リョウ</t>
    </rPh>
    <phoneticPr fontId="4"/>
  </si>
  <si>
    <t>大会収支差益</t>
    <rPh sb="0" eb="2">
      <t>タイカイ</t>
    </rPh>
    <rPh sb="2" eb="4">
      <t>シュウシ</t>
    </rPh>
    <rPh sb="4" eb="6">
      <t>サエキ</t>
    </rPh>
    <phoneticPr fontId="4"/>
  </si>
  <si>
    <t>（支出の部）</t>
    <rPh sb="1" eb="3">
      <t>シシュツ</t>
    </rPh>
    <rPh sb="4" eb="5">
      <t>ブ</t>
    </rPh>
    <phoneticPr fontId="4"/>
  </si>
  <si>
    <t>射座(会場)使用料</t>
    <rPh sb="0" eb="1">
      <t>シャ</t>
    </rPh>
    <rPh sb="1" eb="2">
      <t>ザ</t>
    </rPh>
    <rPh sb="3" eb="5">
      <t>カイジョウ</t>
    </rPh>
    <rPh sb="6" eb="9">
      <t>シヨウリョウ</t>
    </rPh>
    <phoneticPr fontId="4"/>
  </si>
  <si>
    <t>会議室使用料</t>
    <rPh sb="0" eb="3">
      <t>カイギシツ</t>
    </rPh>
    <rPh sb="3" eb="6">
      <t>シヨウリョウ</t>
    </rPh>
    <phoneticPr fontId="4"/>
  </si>
  <si>
    <t>電的マスク/バッキングカード</t>
    <rPh sb="0" eb="1">
      <t>デン</t>
    </rPh>
    <rPh sb="1" eb="2">
      <t>テキ</t>
    </rPh>
    <phoneticPr fontId="4"/>
  </si>
  <si>
    <r>
      <t>SB講習登録料</t>
    </r>
    <r>
      <rPr>
        <b/>
        <sz val="9"/>
        <color theme="1"/>
        <rFont val="ＭＳ Ｐ明朝"/>
        <family val="1"/>
        <charset val="128"/>
      </rPr>
      <t xml:space="preserve"> ＠400×12人</t>
    </r>
    <rPh sb="2" eb="4">
      <t>コウシュウ</t>
    </rPh>
    <rPh sb="4" eb="6">
      <t>トウロク</t>
    </rPh>
    <rPh sb="6" eb="7">
      <t>リョウ</t>
    </rPh>
    <rPh sb="15" eb="16">
      <t>ニン</t>
    </rPh>
    <phoneticPr fontId="4"/>
  </si>
  <si>
    <t>運営員宿泊費</t>
    <rPh sb="0" eb="2">
      <t>ウンエイ</t>
    </rPh>
    <rPh sb="2" eb="3">
      <t>イン</t>
    </rPh>
    <rPh sb="3" eb="5">
      <t>シュクハク</t>
    </rPh>
    <rPh sb="5" eb="6">
      <t>ヒ</t>
    </rPh>
    <phoneticPr fontId="4"/>
  </si>
  <si>
    <t>競技会用品保管料</t>
    <rPh sb="0" eb="3">
      <t>キョウギカイ</t>
    </rPh>
    <rPh sb="3" eb="5">
      <t>ヨウヒン</t>
    </rPh>
    <rPh sb="5" eb="8">
      <t>ホカンリョウ</t>
    </rPh>
    <phoneticPr fontId="4"/>
  </si>
  <si>
    <t>運営員昼食費</t>
    <rPh sb="0" eb="2">
      <t>ウンエイ</t>
    </rPh>
    <rPh sb="2" eb="3">
      <t>イン</t>
    </rPh>
    <rPh sb="3" eb="6">
      <t>チュウショクヒ</t>
    </rPh>
    <phoneticPr fontId="4"/>
  </si>
  <si>
    <t>学連賞状購入費</t>
    <rPh sb="0" eb="2">
      <t>ガクレン</t>
    </rPh>
    <rPh sb="2" eb="4">
      <t>ショウジョウ</t>
    </rPh>
    <rPh sb="4" eb="6">
      <t>コウニュウ</t>
    </rPh>
    <rPh sb="6" eb="7">
      <t>ヒ</t>
    </rPh>
    <phoneticPr fontId="4"/>
  </si>
  <si>
    <t>段級登録料</t>
    <rPh sb="0" eb="1">
      <t>ダン</t>
    </rPh>
    <rPh sb="1" eb="2">
      <t>キュウ</t>
    </rPh>
    <rPh sb="2" eb="4">
      <t>トウロク</t>
    </rPh>
    <rPh sb="4" eb="5">
      <t>リョウ</t>
    </rPh>
    <phoneticPr fontId="4"/>
  </si>
  <si>
    <t>印刷コピー費</t>
    <rPh sb="0" eb="2">
      <t>インサツ</t>
    </rPh>
    <rPh sb="5" eb="6">
      <t>ヒ</t>
    </rPh>
    <phoneticPr fontId="4"/>
  </si>
  <si>
    <t>運営員交通費/謝金</t>
    <rPh sb="0" eb="2">
      <t>ウンエイ</t>
    </rPh>
    <rPh sb="2" eb="3">
      <t>イン</t>
    </rPh>
    <rPh sb="3" eb="6">
      <t>コウツウヒ</t>
    </rPh>
    <rPh sb="7" eb="9">
      <t>シャキン</t>
    </rPh>
    <phoneticPr fontId="4"/>
  </si>
  <si>
    <t>zoom Meeting年間利用料</t>
    <rPh sb="12" eb="14">
      <t>ネンカン</t>
    </rPh>
    <rPh sb="14" eb="17">
      <t>リヨウリョウ</t>
    </rPh>
    <phoneticPr fontId="4"/>
  </si>
  <si>
    <t>文具消耗品等</t>
    <rPh sb="0" eb="2">
      <t>ブング</t>
    </rPh>
    <rPh sb="2" eb="4">
      <t>ショウモウ</t>
    </rPh>
    <rPh sb="4" eb="5">
      <t>ヒン</t>
    </rPh>
    <rPh sb="5" eb="6">
      <t>トウ</t>
    </rPh>
    <phoneticPr fontId="4"/>
  </si>
  <si>
    <t>大会収支差損補填</t>
    <rPh sb="0" eb="2">
      <t>タイカイ</t>
    </rPh>
    <rPh sb="2" eb="4">
      <t>シュウシ</t>
    </rPh>
    <rPh sb="4" eb="6">
      <t>サソン</t>
    </rPh>
    <rPh sb="6" eb="8">
      <t>ホテン</t>
    </rPh>
    <phoneticPr fontId="4"/>
  </si>
  <si>
    <t>楯・メダル代</t>
    <rPh sb="0" eb="1">
      <t>タテ</t>
    </rPh>
    <rPh sb="5" eb="6">
      <t>ダイ</t>
    </rPh>
    <phoneticPr fontId="4"/>
  </si>
  <si>
    <t>記録公認申請料</t>
    <rPh sb="0" eb="2">
      <t>キロク</t>
    </rPh>
    <rPh sb="2" eb="4">
      <t>コウニン</t>
    </rPh>
    <rPh sb="4" eb="6">
      <t>シンセイ</t>
    </rPh>
    <rPh sb="6" eb="7">
      <t>リョウ</t>
    </rPh>
    <phoneticPr fontId="4"/>
  </si>
  <si>
    <t>大会収支差額</t>
    <rPh sb="0" eb="2">
      <t>タイカイ</t>
    </rPh>
    <rPh sb="2" eb="4">
      <t>シュウシ</t>
    </rPh>
    <rPh sb="4" eb="5">
      <t>サ</t>
    </rPh>
    <rPh sb="5" eb="6">
      <t>ガク</t>
    </rPh>
    <phoneticPr fontId="4"/>
  </si>
  <si>
    <t>次年度繰越金</t>
    <rPh sb="0" eb="3">
      <t>ジネンド</t>
    </rPh>
    <rPh sb="3" eb="5">
      <t>クリコシ</t>
    </rPh>
    <rPh sb="5" eb="6">
      <t>キン</t>
    </rPh>
    <phoneticPr fontId="4"/>
  </si>
  <si>
    <t>選手育成</t>
    <rPh sb="0" eb="2">
      <t>センシュ</t>
    </rPh>
    <rPh sb="2" eb="4">
      <t>イクセイ</t>
    </rPh>
    <phoneticPr fontId="4"/>
  </si>
  <si>
    <r>
      <t xml:space="preserve">当期収入 </t>
    </r>
    <r>
      <rPr>
        <b/>
        <sz val="9"/>
        <color theme="1"/>
        <rFont val="ＭＳ Ｐ明朝"/>
        <family val="1"/>
        <charset val="128"/>
      </rPr>
      <t>@300×430人</t>
    </r>
    <phoneticPr fontId="4"/>
  </si>
  <si>
    <t>当期支出</t>
    <rPh sb="0" eb="2">
      <t>トウキ</t>
    </rPh>
    <rPh sb="2" eb="4">
      <t>シシュツ</t>
    </rPh>
    <phoneticPr fontId="4"/>
  </si>
  <si>
    <t>次期繰越金</t>
    <rPh sb="0" eb="5">
      <t>ジキクリコシキン</t>
    </rPh>
    <phoneticPr fontId="4"/>
  </si>
  <si>
    <t>1/9オンラインにて実施　14名参加　経費支出なし</t>
    <rPh sb="10" eb="12">
      <t>ジッシ</t>
    </rPh>
    <rPh sb="15" eb="16">
      <t>メイ</t>
    </rPh>
    <rPh sb="16" eb="18">
      <t>サンカ</t>
    </rPh>
    <rPh sb="19" eb="21">
      <t>ケイヒ</t>
    </rPh>
    <rPh sb="21" eb="23">
      <t>シシュツ</t>
    </rPh>
    <phoneticPr fontId="4"/>
  </si>
  <si>
    <t>補足説明</t>
    <rPh sb="0" eb="2">
      <t>ホソク</t>
    </rPh>
    <rPh sb="2" eb="4">
      <t>セツメイ</t>
    </rPh>
    <phoneticPr fontId="4"/>
  </si>
  <si>
    <t>&lt;収入&gt;　支部運営費(団体加盟校分担金)　加盟全29校×20,000</t>
    <rPh sb="1" eb="3">
      <t>シュウニュウ</t>
    </rPh>
    <phoneticPr fontId="5"/>
  </si>
  <si>
    <t>&lt;収入&gt;　一般会員会費等=新入会3名は年会費と入会金、卒業即加入2名は年会費のみ　(2000+2000)×3＋2000×2</t>
    <rPh sb="1" eb="3">
      <t>シュウニュウ</t>
    </rPh>
    <phoneticPr fontId="5"/>
  </si>
  <si>
    <t>&lt;収入&gt;　SB講習会 11/22オンラインで実施、受講13人×1,500、登録12人</t>
    <rPh sb="9" eb="10">
      <t>カイ</t>
    </rPh>
    <phoneticPr fontId="5"/>
  </si>
  <si>
    <t>&lt;支出&gt;　2020年会議室はインティグリティ講習会のみ使用　2/8、9 ・・2日間×33,000</t>
    <rPh sb="1" eb="3">
      <t>シシュツ</t>
    </rPh>
    <phoneticPr fontId="5"/>
  </si>
  <si>
    <t>&lt;支出&gt;　SB講習会 登録12人×400</t>
    <rPh sb="1" eb="3">
      <t>シシュツ</t>
    </rPh>
    <phoneticPr fontId="5"/>
  </si>
  <si>
    <t>&lt;支出&gt;　zoom Meeting年間利用　2021.5/15まで</t>
    <rPh sb="1" eb="3">
      <t>シシュツ</t>
    </rPh>
    <phoneticPr fontId="5"/>
  </si>
  <si>
    <t>上記のとおり、報告します。</t>
    <rPh sb="0" eb="2">
      <t>ジョウキ</t>
    </rPh>
    <rPh sb="7" eb="9">
      <t>ホウコク</t>
    </rPh>
    <phoneticPr fontId="4"/>
  </si>
  <si>
    <t>会計　　岩田 怜士</t>
    <rPh sb="0" eb="2">
      <t>カイケイ</t>
    </rPh>
    <rPh sb="4" eb="6">
      <t>イワタ</t>
    </rPh>
    <rPh sb="7" eb="8">
      <t>サトシ</t>
    </rPh>
    <rPh sb="8" eb="9">
      <t>シ</t>
    </rPh>
    <phoneticPr fontId="4"/>
  </si>
  <si>
    <t>連盟負担会議室料</t>
    <rPh sb="0" eb="2">
      <t>レンメイ</t>
    </rPh>
    <rPh sb="2" eb="4">
      <t>フタン</t>
    </rPh>
    <rPh sb="4" eb="7">
      <t>カイギシツ</t>
    </rPh>
    <rPh sb="7" eb="8">
      <t>リョウ</t>
    </rPh>
    <phoneticPr fontId="4"/>
  </si>
  <si>
    <t>SB講習会受講料</t>
    <rPh sb="2" eb="4">
      <t>コウシュウ</t>
    </rPh>
    <rPh sb="4" eb="5">
      <t>カイ</t>
    </rPh>
    <rPh sb="5" eb="8">
      <t>ジュコウリョウ</t>
    </rPh>
    <phoneticPr fontId="4"/>
  </si>
  <si>
    <t>SB講習登録料</t>
    <rPh sb="2" eb="4">
      <t>コウシュウ</t>
    </rPh>
    <rPh sb="4" eb="6">
      <t>トウロク</t>
    </rPh>
    <rPh sb="6" eb="7">
      <t>リョウ</t>
    </rPh>
    <phoneticPr fontId="4"/>
  </si>
  <si>
    <t>当期収入</t>
    <phoneticPr fontId="4"/>
  </si>
  <si>
    <t>2021年度競技普及委員　酒井祥吾</t>
    <rPh sb="10" eb="12">
      <t>イイン</t>
    </rPh>
    <rPh sb="13" eb="15">
      <t>サカイ</t>
    </rPh>
    <rPh sb="15" eb="17">
      <t>ショウゴ</t>
    </rPh>
    <phoneticPr fontId="40"/>
  </si>
  <si>
    <t>公賀亜久理</t>
    <rPh sb="0" eb="1">
      <t>コウ</t>
    </rPh>
    <rPh sb="1" eb="2">
      <t>ガ</t>
    </rPh>
    <rPh sb="2" eb="3">
      <t>ア</t>
    </rPh>
    <rPh sb="3" eb="4">
      <t>ク</t>
    </rPh>
    <rPh sb="4" eb="5">
      <t>リ</t>
    </rPh>
    <phoneticPr fontId="5"/>
  </si>
  <si>
    <t>公賀亜久理</t>
    <phoneticPr fontId="5"/>
  </si>
  <si>
    <t>堀江凜太郎</t>
    <rPh sb="0" eb="2">
      <t>ホリエ</t>
    </rPh>
    <rPh sb="2" eb="5">
      <t>リンタロウ</t>
    </rPh>
    <phoneticPr fontId="5"/>
  </si>
  <si>
    <t>～26日(金)</t>
    <rPh sb="3" eb="4">
      <t>ニチ</t>
    </rPh>
    <rPh sb="5" eb="6">
      <t>キン</t>
    </rPh>
    <phoneticPr fontId="4"/>
  </si>
  <si>
    <t>・例年頂いている銃砲店、宿の協賛獲得の交渉を試みる。
　（新年度が始まる前に年間予定等を連絡し、前もって依頼する）
・事前に作成した広告取得計画書を普及委員長を中心に会計・普及・企画で共
  有を行い、進捗状況の把握を行う。
※「参考・2019年度　14社　￥70,000」
　「参考・2020年度　 4社  ￥20,000」</t>
    <rPh sb="140" eb="142">
      <t>サンコウ</t>
    </rPh>
    <rPh sb="147" eb="148">
      <t>ネン</t>
    </rPh>
    <rPh sb="148" eb="149">
      <t>ド</t>
    </rPh>
    <rPh sb="152" eb="153">
      <t>シャ</t>
    </rPh>
    <phoneticPr fontId="4"/>
  </si>
  <si>
    <t>\70,000
(計14社)</t>
    <phoneticPr fontId="4"/>
  </si>
  <si>
    <t>新人ビームライフル・ピストル大会の開催</t>
    <phoneticPr fontId="4"/>
  </si>
  <si>
    <t>6月19日
（土）</t>
    <phoneticPr fontId="4"/>
  </si>
  <si>
    <t>・大会1ヶ月前までに申請作業を完了する。
・大会会計が黒字だと県知事賞の獲得が不可である旨を普及委員会全体で把握
  する。
・手順…県知事賞・後援申請⇒県庁にて賞状受取⇒大会にて表彰・写真を撮る
 （※写真は必須）⇒大会名・受賞日・大学名を入れ完成⇒配布
・年度初めの時点で、申請書類を作成しておく。
・埼玉県、埼玉県教育委員会いずれかに県知事賞を申請するか確定させる。</t>
    <phoneticPr fontId="4"/>
  </si>
  <si>
    <t>・記録計算係に対するオーダー表使用法の教育を徹底する。
　（誤った使用による順位掲載ミスなどを防止）
・発表時刻、審査ジュリーのデータ記載を徹底する。
・失格などが発生した際、その内容をルールブックに照らし合わせて明記する。
・マクロによるエントリー集計及び記録発表の迅速性、確実性を高める。
・大会中の結果記録速報をHPに随時PDF形式で公開する。
　（幹事長によるダブルチェックを必須とし掲載ミスを防止）
・記録速報は会場での記録発表と共にＨＰで公開を行う。
・記録発表は、当該競技が行われた当日に発表を行う。
・普及委員の中でマクロの使い方を共有する。
・SIUSデータによる素早い記録のやり取りを確立する。</t>
    <phoneticPr fontId="4"/>
  </si>
  <si>
    <t>・年度初めに、共同通信社、時事通信社の担当者様と大会結果の送付、掲
  載依頼、連絡方法等について普及担当理事と共に打ち合わせを行う。</t>
    <phoneticPr fontId="4"/>
  </si>
  <si>
    <t>単位 ： 円</t>
    <rPh sb="0" eb="2">
      <t>タンイ</t>
    </rPh>
    <rPh sb="5" eb="6">
      <t>エン</t>
    </rPh>
    <phoneticPr fontId="4"/>
  </si>
  <si>
    <t>大会収入</t>
    <rPh sb="0" eb="4">
      <t>タイカイシュウニュウ</t>
    </rPh>
    <phoneticPr fontId="4"/>
  </si>
  <si>
    <t>大会支出</t>
    <rPh sb="0" eb="2">
      <t>タイカイ</t>
    </rPh>
    <rPh sb="2" eb="4">
      <t>シシュツ</t>
    </rPh>
    <phoneticPr fontId="4"/>
  </si>
  <si>
    <t>当期大会収支</t>
    <rPh sb="0" eb="4">
      <t>トウキタイカイ</t>
    </rPh>
    <rPh sb="4" eb="6">
      <t>シュウシ</t>
    </rPh>
    <phoneticPr fontId="4"/>
  </si>
  <si>
    <t>段級収益</t>
    <rPh sb="0" eb="2">
      <t>ダンキュウ</t>
    </rPh>
    <rPh sb="2" eb="4">
      <t>シュウエキ</t>
    </rPh>
    <phoneticPr fontId="4"/>
  </si>
  <si>
    <t>段級支出</t>
    <rPh sb="0" eb="1">
      <t>ダン</t>
    </rPh>
    <rPh sb="1" eb="2">
      <t>キュウ</t>
    </rPh>
    <rPh sb="2" eb="4">
      <t>シシュツ</t>
    </rPh>
    <phoneticPr fontId="4"/>
  </si>
  <si>
    <t>段級収益</t>
    <rPh sb="0" eb="4">
      <t>ダンキュウシュウエキ</t>
    </rPh>
    <phoneticPr fontId="4"/>
  </si>
  <si>
    <t>段級収益を除く大会収支</t>
    <rPh sb="0" eb="4">
      <t>ダンキュウシュウエキ</t>
    </rPh>
    <rPh sb="5" eb="6">
      <t>ノゾ</t>
    </rPh>
    <rPh sb="7" eb="11">
      <t>タイカイシュウシ</t>
    </rPh>
    <phoneticPr fontId="4"/>
  </si>
  <si>
    <t>会計　岩田 怜士</t>
    <rPh sb="0" eb="2">
      <t>カイケイ</t>
    </rPh>
    <rPh sb="3" eb="5">
      <t>イワタ</t>
    </rPh>
    <rPh sb="6" eb="7">
      <t>サトシ</t>
    </rPh>
    <rPh sb="7" eb="8">
      <t>シ</t>
    </rPh>
    <phoneticPr fontId="4"/>
  </si>
  <si>
    <t>新人大会</t>
    <rPh sb="0" eb="4">
      <t>シンジンタイカイ</t>
    </rPh>
    <phoneticPr fontId="4"/>
  </si>
  <si>
    <t>～11月1日(日)</t>
    <rPh sb="3" eb="4">
      <t>ガツ</t>
    </rPh>
    <rPh sb="5" eb="6">
      <t>ニチ</t>
    </rPh>
    <phoneticPr fontId="5"/>
  </si>
  <si>
    <t>（団体戦）</t>
  </si>
  <si>
    <t>（表彰）</t>
  </si>
  <si>
    <t>　　　　　各種目１，２，３，４，５，６，７，８位の個人</t>
  </si>
  <si>
    <r>
      <t>（</t>
    </r>
    <r>
      <rPr>
        <strike/>
        <sz val="10.5"/>
        <color theme="1"/>
        <rFont val="ＭＳ 明朝"/>
        <family val="1"/>
        <charset val="128"/>
      </rPr>
      <t>部制）</t>
    </r>
  </si>
  <si>
    <t>（附則）</t>
  </si>
  <si>
    <t>２．　　　本規則が改定された場合本条は削除されるものとする。</t>
  </si>
  <si>
    <t>日本学生ライフル射撃連盟関東支部競技運営規則　規則改案</t>
    <rPh sb="23" eb="25">
      <t>キソク</t>
    </rPh>
    <rPh sb="25" eb="27">
      <t>カイアン</t>
    </rPh>
    <phoneticPr fontId="4"/>
  </si>
  <si>
    <t>評議員会 及び 支部総会</t>
    <phoneticPr fontId="4"/>
  </si>
  <si>
    <t>期日：2021年2月14日（日）</t>
    <rPh sb="14" eb="15">
      <t>ニチ</t>
    </rPh>
    <phoneticPr fontId="5"/>
  </si>
  <si>
    <t>時間：評議員会 及び 支部総会　10：00～</t>
    <phoneticPr fontId="5"/>
  </si>
  <si>
    <t>場所：Zoom (オンライン開催）</t>
    <rPh sb="14" eb="16">
      <t>カイサイ</t>
    </rPh>
    <phoneticPr fontId="5"/>
  </si>
  <si>
    <t>主催：日本学生ライフル射撃連盟関東支部</t>
    <phoneticPr fontId="4"/>
  </si>
  <si>
    <t>１．2020年度 事業報告</t>
  </si>
  <si>
    <t>１．2021年度 事業計画案</t>
  </si>
  <si>
    <t>３．2020年度 競技普及委員会 事業報告</t>
  </si>
  <si>
    <t>２．2021年度 選手育成委員会 事業計画案</t>
  </si>
  <si>
    <t>３．2021年度 競技普及委員会 事業計画案</t>
  </si>
  <si>
    <t>６．2021年度 競技普及委員会 予算案</t>
    <rPh sb="17" eb="19">
      <t>ヨサン</t>
    </rPh>
    <phoneticPr fontId="5"/>
  </si>
  <si>
    <t>小西　俊弘</t>
    <rPh sb="0" eb="2">
      <t>コニシ</t>
    </rPh>
    <rPh sb="3" eb="5">
      <t>トシヒロ</t>
    </rPh>
    <phoneticPr fontId="4"/>
  </si>
  <si>
    <t>行本　曉浩</t>
    <rPh sb="0" eb="1">
      <t>イ</t>
    </rPh>
    <rPh sb="1" eb="2">
      <t>モト</t>
    </rPh>
    <rPh sb="3" eb="4">
      <t>アカツキ</t>
    </rPh>
    <rPh sb="4" eb="5">
      <t>ヒロ</t>
    </rPh>
    <phoneticPr fontId="5"/>
  </si>
  <si>
    <t>竹村　進</t>
    <rPh sb="0" eb="2">
      <t>タケムラ</t>
    </rPh>
    <rPh sb="3" eb="4">
      <t>スス</t>
    </rPh>
    <phoneticPr fontId="4"/>
  </si>
  <si>
    <t>大木　盛義</t>
    <rPh sb="0" eb="2">
      <t>オオキ</t>
    </rPh>
    <rPh sb="3" eb="4">
      <t>モリ</t>
    </rPh>
    <rPh sb="4" eb="5">
      <t>ヨシ</t>
    </rPh>
    <phoneticPr fontId="5"/>
  </si>
  <si>
    <t>吉村　展彦</t>
    <rPh sb="0" eb="2">
      <t>ヨシムラ</t>
    </rPh>
    <rPh sb="3" eb="4">
      <t>テン</t>
    </rPh>
    <rPh sb="4" eb="5">
      <t>ヒコ</t>
    </rPh>
    <phoneticPr fontId="5"/>
  </si>
  <si>
    <t>松浦　歩美</t>
    <rPh sb="0" eb="2">
      <t>マツウラ</t>
    </rPh>
    <rPh sb="3" eb="5">
      <t>アユミ</t>
    </rPh>
    <phoneticPr fontId="4"/>
  </si>
  <si>
    <t xml:space="preserve">吉岡　秀雄 </t>
    <rPh sb="0" eb="2">
      <t>ヨシオカ</t>
    </rPh>
    <rPh sb="3" eb="5">
      <t>ヒデオ</t>
    </rPh>
    <phoneticPr fontId="5"/>
  </si>
  <si>
    <t>保坂　優斗</t>
    <rPh sb="0" eb="2">
      <t>ホサカ</t>
    </rPh>
    <rPh sb="3" eb="5">
      <t>ユウト</t>
    </rPh>
    <phoneticPr fontId="5"/>
  </si>
  <si>
    <t>矯　　宏飛</t>
    <rPh sb="0" eb="1">
      <t>キョウ</t>
    </rPh>
    <rPh sb="3" eb="4">
      <t>ヒロ</t>
    </rPh>
    <rPh sb="4" eb="5">
      <t>ト</t>
    </rPh>
    <phoneticPr fontId="4"/>
  </si>
  <si>
    <t>唐木　博</t>
    <rPh sb="0" eb="2">
      <t>カラキ</t>
    </rPh>
    <rPh sb="3" eb="4">
      <t>ヒロシ</t>
    </rPh>
    <phoneticPr fontId="4"/>
  </si>
  <si>
    <t>前田　直人</t>
    <rPh sb="0" eb="2">
      <t>マエダ</t>
    </rPh>
    <rPh sb="3" eb="5">
      <t>ナオト</t>
    </rPh>
    <phoneticPr fontId="5"/>
  </si>
  <si>
    <t>山本　宏一</t>
    <rPh sb="0" eb="2">
      <t>ヤマモト</t>
    </rPh>
    <rPh sb="3" eb="5">
      <t>コウイチ</t>
    </rPh>
    <phoneticPr fontId="5"/>
  </si>
  <si>
    <t>中川　大輔</t>
    <rPh sb="0" eb="2">
      <t>ナカガワ</t>
    </rPh>
    <rPh sb="3" eb="5">
      <t>ダイスケ</t>
    </rPh>
    <phoneticPr fontId="4"/>
  </si>
  <si>
    <t>織田　　翔</t>
    <rPh sb="0" eb="2">
      <t>オダ</t>
    </rPh>
    <rPh sb="4" eb="5">
      <t>ショウ</t>
    </rPh>
    <phoneticPr fontId="4"/>
  </si>
  <si>
    <t>荻原　彩楓</t>
    <rPh sb="0" eb="2">
      <t>オギワラ</t>
    </rPh>
    <rPh sb="3" eb="4">
      <t>アヤ</t>
    </rPh>
    <rPh sb="4" eb="5">
      <t>カエデ</t>
    </rPh>
    <phoneticPr fontId="4"/>
  </si>
  <si>
    <t>粟野　眞</t>
    <rPh sb="0" eb="2">
      <t>アワノ</t>
    </rPh>
    <rPh sb="3" eb="4">
      <t>マコト</t>
    </rPh>
    <phoneticPr fontId="4"/>
  </si>
  <si>
    <t>君島　実</t>
    <rPh sb="0" eb="2">
      <t>キミシマ</t>
    </rPh>
    <rPh sb="3" eb="4">
      <t>ミノル</t>
    </rPh>
    <phoneticPr fontId="4"/>
  </si>
  <si>
    <t>佐藤　真</t>
    <rPh sb="0" eb="2">
      <t>サトウ</t>
    </rPh>
    <rPh sb="3" eb="4">
      <t>マコト</t>
    </rPh>
    <phoneticPr fontId="5"/>
  </si>
  <si>
    <t>増子　香奈</t>
    <rPh sb="0" eb="2">
      <t>マシコ</t>
    </rPh>
    <rPh sb="3" eb="4">
      <t>カオル</t>
    </rPh>
    <rPh sb="4" eb="5">
      <t>ナ</t>
    </rPh>
    <phoneticPr fontId="5"/>
  </si>
  <si>
    <t>齊藤　政之</t>
    <rPh sb="0" eb="1">
      <t>サイ</t>
    </rPh>
    <phoneticPr fontId="5"/>
  </si>
  <si>
    <t>鈴村　水月</t>
    <rPh sb="0" eb="2">
      <t>スズムラ</t>
    </rPh>
    <rPh sb="3" eb="4">
      <t>ミズ</t>
    </rPh>
    <rPh sb="4" eb="5">
      <t>ツキ</t>
    </rPh>
    <phoneticPr fontId="5"/>
  </si>
  <si>
    <t>北島　優子</t>
    <rPh sb="0" eb="2">
      <t>キタジマ</t>
    </rPh>
    <rPh sb="3" eb="5">
      <t>ユウコ</t>
    </rPh>
    <phoneticPr fontId="5"/>
  </si>
  <si>
    <t>佐橋　朋木</t>
    <rPh sb="0" eb="2">
      <t>サハシ</t>
    </rPh>
    <rPh sb="3" eb="4">
      <t>トモ</t>
    </rPh>
    <rPh sb="4" eb="5">
      <t>キ</t>
    </rPh>
    <phoneticPr fontId="5"/>
  </si>
  <si>
    <t xml:space="preserve">北濱　雄嗣 </t>
  </si>
  <si>
    <t>関　　優輝</t>
    <rPh sb="0" eb="1">
      <t>セキ</t>
    </rPh>
    <rPh sb="3" eb="4">
      <t>ユウ</t>
    </rPh>
    <rPh sb="4" eb="5">
      <t>テル</t>
    </rPh>
    <phoneticPr fontId="4"/>
  </si>
  <si>
    <t>小野　広人</t>
    <rPh sb="0" eb="2">
      <t>オノ</t>
    </rPh>
    <rPh sb="3" eb="4">
      <t>ヒロ</t>
    </rPh>
    <rPh sb="4" eb="5">
      <t>ジン</t>
    </rPh>
    <phoneticPr fontId="4"/>
  </si>
  <si>
    <t>岡田　航平</t>
    <rPh sb="0" eb="2">
      <t>オカダ</t>
    </rPh>
    <rPh sb="3" eb="4">
      <t>コウ</t>
    </rPh>
    <rPh sb="4" eb="5">
      <t>ヘイ</t>
    </rPh>
    <phoneticPr fontId="4"/>
  </si>
  <si>
    <t>髙　　淳一</t>
    <rPh sb="0" eb="1">
      <t>タカ</t>
    </rPh>
    <rPh sb="3" eb="5">
      <t>ジュンイチ</t>
    </rPh>
    <phoneticPr fontId="5"/>
  </si>
  <si>
    <t>酒井　祥吾</t>
    <rPh sb="0" eb="2">
      <t>サカイ</t>
    </rPh>
    <rPh sb="3" eb="5">
      <t>ショウゴ</t>
    </rPh>
    <phoneticPr fontId="4"/>
  </si>
  <si>
    <t>田中　智大</t>
    <rPh sb="0" eb="2">
      <t>タナカ</t>
    </rPh>
    <rPh sb="3" eb="5">
      <t>トモヒロ</t>
    </rPh>
    <phoneticPr fontId="5"/>
  </si>
  <si>
    <t>山平　拡史</t>
    <rPh sb="0" eb="2">
      <t>ヤマヒラ</t>
    </rPh>
    <rPh sb="3" eb="4">
      <t>カク</t>
    </rPh>
    <rPh sb="4" eb="5">
      <t>フミ</t>
    </rPh>
    <phoneticPr fontId="5"/>
  </si>
  <si>
    <t>杉浦　潮音</t>
    <rPh sb="0" eb="2">
      <t>スギウラ</t>
    </rPh>
    <rPh sb="3" eb="4">
      <t>シオ</t>
    </rPh>
    <rPh sb="4" eb="5">
      <t>オト</t>
    </rPh>
    <phoneticPr fontId="4"/>
  </si>
  <si>
    <t>井澤　浩大</t>
    <rPh sb="0" eb="2">
      <t>イザワ</t>
    </rPh>
    <rPh sb="3" eb="5">
      <t>コウダイ</t>
    </rPh>
    <phoneticPr fontId="5"/>
  </si>
  <si>
    <t>林　　晃輝</t>
    <rPh sb="0" eb="1">
      <t>ハヤシ</t>
    </rPh>
    <rPh sb="3" eb="5">
      <t>コウキ</t>
    </rPh>
    <phoneticPr fontId="5"/>
  </si>
  <si>
    <t>岡田　拓磨</t>
    <rPh sb="0" eb="2">
      <t>オカダ</t>
    </rPh>
    <rPh sb="3" eb="5">
      <t>タクマ</t>
    </rPh>
    <phoneticPr fontId="5"/>
  </si>
  <si>
    <t>望月　　玲</t>
    <rPh sb="0" eb="2">
      <t>モチヅキ</t>
    </rPh>
    <rPh sb="4" eb="5">
      <t>レイ</t>
    </rPh>
    <phoneticPr fontId="5"/>
  </si>
  <si>
    <t>加藤　颯真</t>
    <rPh sb="0" eb="2">
      <t>カトウ</t>
    </rPh>
    <rPh sb="3" eb="4">
      <t>ハヤト</t>
    </rPh>
    <rPh sb="4" eb="5">
      <t>マ</t>
    </rPh>
    <phoneticPr fontId="4"/>
  </si>
  <si>
    <t>塚田　竜規</t>
    <rPh sb="0" eb="2">
      <t>ツカダ</t>
    </rPh>
    <rPh sb="3" eb="4">
      <t>リュウ</t>
    </rPh>
    <rPh sb="4" eb="5">
      <t>キ</t>
    </rPh>
    <phoneticPr fontId="5"/>
  </si>
  <si>
    <t>評議員</t>
    <phoneticPr fontId="4"/>
  </si>
  <si>
    <t>代表者</t>
    <phoneticPr fontId="4"/>
  </si>
  <si>
    <t>大学名</t>
    <phoneticPr fontId="4"/>
  </si>
  <si>
    <t>関東支部評議員及び代表者一覧</t>
    <phoneticPr fontId="4"/>
  </si>
  <si>
    <t>＊＝変更申請が出ている評議員・代表者</t>
    <phoneticPr fontId="4"/>
  </si>
  <si>
    <t>長谷川恵一</t>
    <phoneticPr fontId="5"/>
  </si>
  <si>
    <t>以西鷹一郎</t>
    <rPh sb="0" eb="1">
      <t>イ</t>
    </rPh>
    <rPh sb="1" eb="2">
      <t>ニシ</t>
    </rPh>
    <rPh sb="2" eb="3">
      <t>タカ</t>
    </rPh>
    <rPh sb="3" eb="5">
      <t>イチロウ</t>
    </rPh>
    <phoneticPr fontId="5"/>
  </si>
  <si>
    <t>〇…出席、×…欠席、△…連絡なし</t>
    <rPh sb="2" eb="4">
      <t>シュッセキ</t>
    </rPh>
    <rPh sb="7" eb="9">
      <t>ケッセキ</t>
    </rPh>
    <rPh sb="12" eb="14">
      <t>レンラク</t>
    </rPh>
    <phoneticPr fontId="4"/>
  </si>
  <si>
    <t>大学名五十音順、敬称略</t>
    <phoneticPr fontId="5"/>
  </si>
  <si>
    <t>選手育成ＳＢ合宿（選手育成事業)</t>
  </si>
  <si>
    <t>選手育成ＳＢ合宿（選手育成事業)</t>
    <rPh sb="0" eb="4">
      <t>センシュイクセイ</t>
    </rPh>
    <rPh sb="6" eb="8">
      <t>ガッシュク</t>
    </rPh>
    <rPh sb="9" eb="11">
      <t>センシュ</t>
    </rPh>
    <rPh sb="11" eb="13">
      <t>イクセイ</t>
    </rPh>
    <rPh sb="13" eb="15">
      <t>ジギョウ</t>
    </rPh>
    <phoneticPr fontId="4"/>
  </si>
  <si>
    <t>１．2020年度 事業報告</t>
    <rPh sb="6" eb="7">
      <t>ネン</t>
    </rPh>
    <rPh sb="11" eb="13">
      <t>ホウコク</t>
    </rPh>
    <phoneticPr fontId="5"/>
  </si>
  <si>
    <t>10/30(金)</t>
    <rPh sb="6" eb="7">
      <t>キン</t>
    </rPh>
    <phoneticPr fontId="4"/>
  </si>
  <si>
    <t xml:space="preserve"> 2月14日(日)</t>
    <rPh sb="2" eb="3">
      <t>ガツ</t>
    </rPh>
    <rPh sb="5" eb="6">
      <t>ニチ</t>
    </rPh>
    <rPh sb="7" eb="8">
      <t>ニチ</t>
    </rPh>
    <phoneticPr fontId="5"/>
  </si>
  <si>
    <t xml:space="preserve"> 1月 9日(土)</t>
    <rPh sb="2" eb="3">
      <t>ガツ</t>
    </rPh>
    <rPh sb="5" eb="6">
      <t>ニチ</t>
    </rPh>
    <rPh sb="7" eb="8">
      <t>ド</t>
    </rPh>
    <phoneticPr fontId="4"/>
  </si>
  <si>
    <t>10月 8日(木)</t>
    <rPh sb="7" eb="8">
      <t>モク</t>
    </rPh>
    <phoneticPr fontId="5"/>
  </si>
  <si>
    <t xml:space="preserve"> 5月6日(水)</t>
    <rPh sb="6" eb="7">
      <t>スイ</t>
    </rPh>
    <phoneticPr fontId="5"/>
  </si>
  <si>
    <t xml:space="preserve"> 3月</t>
    <rPh sb="2" eb="3">
      <t>ガツ</t>
    </rPh>
    <phoneticPr fontId="4"/>
  </si>
  <si>
    <t xml:space="preserve"> 6月11日(木)</t>
    <rPh sb="7" eb="8">
      <t>モク</t>
    </rPh>
    <phoneticPr fontId="5"/>
  </si>
  <si>
    <t xml:space="preserve"> 6月20日(土)</t>
    <rPh sb="5" eb="6">
      <t>ニチ</t>
    </rPh>
    <rPh sb="7" eb="8">
      <t>ド</t>
    </rPh>
    <phoneticPr fontId="4"/>
  </si>
  <si>
    <t xml:space="preserve"> 9月12日(木)</t>
    <rPh sb="7" eb="8">
      <t>モク</t>
    </rPh>
    <phoneticPr fontId="5"/>
  </si>
  <si>
    <t xml:space="preserve"> 9月18日(金)</t>
    <rPh sb="7" eb="8">
      <t>キン</t>
    </rPh>
    <phoneticPr fontId="5"/>
  </si>
  <si>
    <t xml:space="preserve"> 9月</t>
    <rPh sb="2" eb="3">
      <t>ガツ</t>
    </rPh>
    <phoneticPr fontId="4"/>
  </si>
  <si>
    <t>選手育成ＡＲ合宿（選手育成事業）</t>
    <rPh sb="6" eb="8">
      <t>ガッシュク</t>
    </rPh>
    <phoneticPr fontId="4"/>
  </si>
  <si>
    <t>→ 中 止</t>
    <phoneticPr fontId="4"/>
  </si>
  <si>
    <t>新人講習会 (選手育成事業)</t>
    <rPh sb="0" eb="2">
      <t>シンジン</t>
    </rPh>
    <rPh sb="2" eb="5">
      <t>コウシュウカイ</t>
    </rPh>
    <phoneticPr fontId="4"/>
  </si>
  <si>
    <t>(ｵﾝﾗｲﾝ)</t>
    <phoneticPr fontId="4"/>
  </si>
  <si>
    <t>関東学生新人大会／AR・AP・SBR大会</t>
    <rPh sb="0" eb="2">
      <t>カントウ</t>
    </rPh>
    <rPh sb="2" eb="4">
      <t>ガクセイ</t>
    </rPh>
    <rPh sb="4" eb="6">
      <t>シンジン</t>
    </rPh>
    <rPh sb="6" eb="8">
      <t>タイカイ</t>
    </rPh>
    <rPh sb="18" eb="20">
      <t>タイカイ</t>
    </rPh>
    <phoneticPr fontId="4"/>
  </si>
  <si>
    <t>関東学生スポーツ射撃選手権</t>
    <rPh sb="8" eb="10">
      <t>シャゲキ</t>
    </rPh>
    <phoneticPr fontId="4"/>
  </si>
  <si>
    <t>　　　　　　　　　秋季大会予選会</t>
    <phoneticPr fontId="4"/>
  </si>
  <si>
    <t>兼　関東学生選手権春季大会予選会</t>
    <rPh sb="0" eb="1">
      <t>ケン</t>
    </rPh>
    <rPh sb="2" eb="4">
      <t>カントウ</t>
    </rPh>
    <rPh sb="4" eb="6">
      <t>ガクセイ</t>
    </rPh>
    <rPh sb="6" eb="9">
      <t>センシュケン</t>
    </rPh>
    <rPh sb="9" eb="11">
      <t>シュンキ</t>
    </rPh>
    <rPh sb="11" eb="13">
      <t>タイカイ</t>
    </rPh>
    <rPh sb="13" eb="15">
      <t>ヨセン</t>
    </rPh>
    <rPh sb="15" eb="16">
      <t>カイ</t>
    </rPh>
    <phoneticPr fontId="4"/>
  </si>
  <si>
    <t>→ 次年度事業として 延 期</t>
    <rPh sb="2" eb="5">
      <t>ジネンド</t>
    </rPh>
    <rPh sb="5" eb="7">
      <t>ジギョウ</t>
    </rPh>
    <rPh sb="11" eb="12">
      <t>ノブ</t>
    </rPh>
    <rPh sb="13" eb="14">
      <t>キ</t>
    </rPh>
    <phoneticPr fontId="4"/>
  </si>
  <si>
    <t>参加役員：酒井（上記人数に含む）</t>
    <rPh sb="0" eb="2">
      <t>サンカ</t>
    </rPh>
    <rPh sb="2" eb="4">
      <t>ヤクイン</t>
    </rPh>
    <rPh sb="5" eb="7">
      <t>サカイ</t>
    </rPh>
    <rPh sb="8" eb="10">
      <t>ジョウキ</t>
    </rPh>
    <rPh sb="10" eb="12">
      <t>ニンズウ</t>
    </rPh>
    <rPh sb="13" eb="14">
      <t>フク</t>
    </rPh>
    <phoneticPr fontId="4"/>
  </si>
  <si>
    <t>　　　　　　　　　芝浦工業１・専修２・千葉工業２・立教３・早稲田１）</t>
    <rPh sb="15" eb="17">
      <t>センシュウ</t>
    </rPh>
    <phoneticPr fontId="4"/>
  </si>
  <si>
    <t>選手育成委員　酒井祥吾</t>
    <phoneticPr fontId="4"/>
  </si>
  <si>
    <t>２．2020年度 選手育成委員会 事業報告</t>
    <phoneticPr fontId="4"/>
  </si>
  <si>
    <t>２．2020年度 選手育成委員会 事業報告</t>
    <rPh sb="6" eb="8">
      <t>ネンド</t>
    </rPh>
    <rPh sb="9" eb="11">
      <t>センシュ</t>
    </rPh>
    <rPh sb="11" eb="13">
      <t>イクセイ</t>
    </rPh>
    <rPh sb="13" eb="16">
      <t>イインカイ</t>
    </rPh>
    <rPh sb="17" eb="19">
      <t>ジギョウ</t>
    </rPh>
    <rPh sb="19" eb="21">
      <t>ホウコク</t>
    </rPh>
    <phoneticPr fontId="5"/>
  </si>
  <si>
    <t>競技普及委員長　米谷研祐</t>
    <rPh sb="8" eb="10">
      <t>コメタニ</t>
    </rPh>
    <rPh sb="10" eb="12">
      <t>ケンスケ</t>
    </rPh>
    <phoneticPr fontId="4"/>
  </si>
  <si>
    <t>・大会記録(PDF形式)を担当者へメールにて送信。</t>
    <rPh sb="0" eb="2">
      <t>タイカイ</t>
    </rPh>
    <rPh sb="2" eb="4">
      <t>キロク</t>
    </rPh>
    <rPh sb="8" eb="10">
      <t>ケイシキ</t>
    </rPh>
    <rPh sb="12" eb="15">
      <t>タントウシャ</t>
    </rPh>
    <rPh sb="21" eb="23">
      <t>ソウシン</t>
    </rPh>
    <phoneticPr fontId="4"/>
  </si>
  <si>
    <t>・秋関にて獲得
　※各大会内訳
　　秋関 … 銀座銃砲店、秩父館、ホテルシティプラザ寄居、
　　　　　　ライフルショップエニス
　　各企業様よりB5版１ページ5,000円を頂戴した
　　@\5,000×4=\20,000</t>
    <rPh sb="10" eb="13">
      <t>カクタイカイ</t>
    </rPh>
    <rPh sb="13" eb="15">
      <t>ウチワケ</t>
    </rPh>
    <rPh sb="66" eb="67">
      <t>カク</t>
    </rPh>
    <rPh sb="74" eb="75">
      <t>ハン</t>
    </rPh>
    <rPh sb="86" eb="88">
      <t>チョウダイ</t>
    </rPh>
    <phoneticPr fontId="4"/>
  </si>
  <si>
    <t>\20,000
(計 4社)</t>
    <phoneticPr fontId="5"/>
  </si>
  <si>
    <t>6月の開催は臨時支部総会において見送りが決定した。それにより12月中の開催が検討されていたが、感染再拡大に伴い、未開催</t>
    <rPh sb="1" eb="2">
      <t>ガツ</t>
    </rPh>
    <rPh sb="3" eb="5">
      <t>カイサイ</t>
    </rPh>
    <rPh sb="6" eb="8">
      <t>リンジ</t>
    </rPh>
    <rPh sb="8" eb="10">
      <t>シブ</t>
    </rPh>
    <rPh sb="10" eb="12">
      <t>ソウカイ</t>
    </rPh>
    <rPh sb="16" eb="18">
      <t>ミオク</t>
    </rPh>
    <rPh sb="20" eb="22">
      <t>ケッテイ</t>
    </rPh>
    <rPh sb="32" eb="34">
      <t>ガツチュウ</t>
    </rPh>
    <rPh sb="35" eb="37">
      <t>カイサイ</t>
    </rPh>
    <rPh sb="38" eb="40">
      <t>ケントウ</t>
    </rPh>
    <rPh sb="47" eb="49">
      <t>カンセン</t>
    </rPh>
    <rPh sb="49" eb="52">
      <t>サイカクダイ</t>
    </rPh>
    <rPh sb="53" eb="54">
      <t>トモナ</t>
    </rPh>
    <rPh sb="56" eb="57">
      <t>ミ</t>
    </rPh>
    <phoneticPr fontId="4"/>
  </si>
  <si>
    <r>
      <t xml:space="preserve">・秋関にて獲得　
</t>
    </r>
    <r>
      <rPr>
        <sz val="12"/>
        <color theme="1"/>
        <rFont val="ＭＳ 明朝"/>
        <family val="1"/>
        <charset val="128"/>
      </rPr>
      <t>・県知事賞状本体を埼玉県庁から頂く。
（賞状本体には定型文、知事名、判のみ
　→大会名、大学名、受賞日の文字入れが必要）</t>
    </r>
    <rPh sb="10" eb="13">
      <t>ケンチジ</t>
    </rPh>
    <rPh sb="13" eb="15">
      <t>ショウジョウ</t>
    </rPh>
    <rPh sb="15" eb="17">
      <t>ホンタイ</t>
    </rPh>
    <rPh sb="18" eb="21">
      <t>サイタマケン</t>
    </rPh>
    <rPh sb="21" eb="22">
      <t>チョウ</t>
    </rPh>
    <rPh sb="24" eb="25">
      <t>イタダ</t>
    </rPh>
    <rPh sb="29" eb="31">
      <t>ショウジョウ</t>
    </rPh>
    <rPh sb="31" eb="33">
      <t>ホンタイ</t>
    </rPh>
    <rPh sb="35" eb="37">
      <t>テイケイ</t>
    </rPh>
    <rPh sb="37" eb="38">
      <t>ブン</t>
    </rPh>
    <rPh sb="39" eb="41">
      <t>チジ</t>
    </rPh>
    <rPh sb="41" eb="42">
      <t>メイ</t>
    </rPh>
    <rPh sb="43" eb="44">
      <t>ハン</t>
    </rPh>
    <rPh sb="49" eb="51">
      <t>タイカイ</t>
    </rPh>
    <rPh sb="51" eb="52">
      <t>メイ</t>
    </rPh>
    <rPh sb="53" eb="55">
      <t>ダイガク</t>
    </rPh>
    <rPh sb="55" eb="56">
      <t>メイ</t>
    </rPh>
    <rPh sb="57" eb="59">
      <t>ジュショウ</t>
    </rPh>
    <rPh sb="59" eb="60">
      <t>ビ</t>
    </rPh>
    <rPh sb="61" eb="63">
      <t>モジ</t>
    </rPh>
    <rPh sb="63" eb="64">
      <t>イ</t>
    </rPh>
    <rPh sb="66" eb="68">
      <t>ヒツヨウ</t>
    </rPh>
    <phoneticPr fontId="4"/>
  </si>
  <si>
    <t>３. 2020年度 競技普及委員会 事業報告</t>
    <rPh sb="7" eb="9">
      <t>ネンド</t>
    </rPh>
    <rPh sb="10" eb="12">
      <t>キョウギ</t>
    </rPh>
    <rPh sb="12" eb="14">
      <t>フキュウ</t>
    </rPh>
    <rPh sb="14" eb="17">
      <t>イインカイ</t>
    </rPh>
    <rPh sb="18" eb="20">
      <t>ジギョウ</t>
    </rPh>
    <rPh sb="20" eb="22">
      <t>ホウコク</t>
    </rPh>
    <phoneticPr fontId="5"/>
  </si>
  <si>
    <t>Ⅰ．報告事項</t>
    <rPh sb="2" eb="4">
      <t>ホウコク</t>
    </rPh>
    <rPh sb="4" eb="6">
      <t>ジコウ</t>
    </rPh>
    <phoneticPr fontId="4"/>
  </si>
  <si>
    <t>４．2020年度 決算報告</t>
    <phoneticPr fontId="4"/>
  </si>
  <si>
    <t>４．2020年度 決算報告</t>
    <rPh sb="6" eb="8">
      <t>ネンド</t>
    </rPh>
    <rPh sb="9" eb="11">
      <t>ケッサン</t>
    </rPh>
    <rPh sb="11" eb="13">
      <t>ホウコク</t>
    </rPh>
    <phoneticPr fontId="5"/>
  </si>
  <si>
    <t>2021年 2月 14日</t>
    <rPh sb="4" eb="5">
      <t>ネン</t>
    </rPh>
    <rPh sb="7" eb="8">
      <t>ガツ</t>
    </rPh>
    <rPh sb="11" eb="12">
      <t>ニチ</t>
    </rPh>
    <phoneticPr fontId="4"/>
  </si>
  <si>
    <t>←　図のリンク貼り付け（サイズを縮小して収める）</t>
    <rPh sb="2" eb="3">
      <t>ズ</t>
    </rPh>
    <rPh sb="7" eb="8">
      <t>ハ</t>
    </rPh>
    <rPh sb="16" eb="18">
      <t>シュクショウ</t>
    </rPh>
    <rPh sb="20" eb="21">
      <t>オサ</t>
    </rPh>
    <phoneticPr fontId="32"/>
  </si>
  <si>
    <t>５．2020年度 選手育成委員会 決算報告</t>
    <phoneticPr fontId="5"/>
  </si>
  <si>
    <t>予算比</t>
    <rPh sb="0" eb="2">
      <t>ヨサン</t>
    </rPh>
    <rPh sb="2" eb="3">
      <t>ヒ</t>
    </rPh>
    <phoneticPr fontId="4"/>
  </si>
  <si>
    <t>５．2020年度 選手育成委員会 決算報告</t>
    <phoneticPr fontId="4"/>
  </si>
  <si>
    <t>６．2020年度 競技普及委員会 決算報告</t>
    <phoneticPr fontId="4"/>
  </si>
  <si>
    <t>６．2020年度 競技普及委員会 決算報告</t>
    <rPh sb="9" eb="11">
      <t>キョウギ</t>
    </rPh>
    <rPh sb="11" eb="13">
      <t>フキュウ</t>
    </rPh>
    <rPh sb="13" eb="16">
      <t>イインカイ</t>
    </rPh>
    <rPh sb="17" eb="19">
      <t>ケッサン</t>
    </rPh>
    <rPh sb="19" eb="21">
      <t>ホウコク</t>
    </rPh>
    <phoneticPr fontId="5"/>
  </si>
  <si>
    <t>新人ＢＲ大会決算は、大会中止のため収支ともゼロ円。</t>
    <rPh sb="0" eb="2">
      <t>シンジン</t>
    </rPh>
    <rPh sb="4" eb="6">
      <t>タイカイ</t>
    </rPh>
    <rPh sb="6" eb="8">
      <t>ケッサン</t>
    </rPh>
    <rPh sb="10" eb="12">
      <t>タイカイ</t>
    </rPh>
    <rPh sb="12" eb="14">
      <t>チュウシ</t>
    </rPh>
    <rPh sb="17" eb="19">
      <t>シュウシ</t>
    </rPh>
    <rPh sb="23" eb="24">
      <t>エン</t>
    </rPh>
    <phoneticPr fontId="4"/>
  </si>
  <si>
    <t>以上</t>
    <rPh sb="0" eb="2">
      <t>イジョウ</t>
    </rPh>
    <phoneticPr fontId="4"/>
  </si>
  <si>
    <t>７．その他報告事項</t>
    <phoneticPr fontId="5"/>
  </si>
  <si>
    <t>Ⅰ．報告事項</t>
    <phoneticPr fontId="5"/>
  </si>
  <si>
    <t>男子</t>
    <phoneticPr fontId="4"/>
  </si>
  <si>
    <t>女子</t>
    <rPh sb="0" eb="2">
      <t>ジョシ</t>
    </rPh>
    <phoneticPr fontId="4"/>
  </si>
  <si>
    <t>×関東学院</t>
    <phoneticPr fontId="4"/>
  </si>
  <si>
    <t>×國學院</t>
    <rPh sb="1" eb="4">
      <t>コクガクイン</t>
    </rPh>
    <phoneticPr fontId="23"/>
  </si>
  <si>
    <t>×2020年度秋季選手権大会不参加、女子部員不在校</t>
    <rPh sb="22" eb="23">
      <t>フ</t>
    </rPh>
    <phoneticPr fontId="4"/>
  </si>
  <si>
    <t>2021/1/9 ｵﾝﾗｲﾝ実施</t>
    <rPh sb="14" eb="16">
      <t>ジッシ</t>
    </rPh>
    <phoneticPr fontId="4"/>
  </si>
  <si>
    <t>２．2021年度 選手育成委員会 事業計画案</t>
    <phoneticPr fontId="4"/>
  </si>
  <si>
    <r>
      <t>　　　　</t>
    </r>
    <r>
      <rPr>
        <sz val="11"/>
        <rFont val="ＭＳ 明朝"/>
        <family val="1"/>
        <charset val="128"/>
      </rPr>
      <t>新たな費用が発生しない範囲で実施。（新たな費用が発生する場合は業者負担。）</t>
    </r>
    <phoneticPr fontId="4"/>
  </si>
  <si>
    <t>(長 瀞)</t>
    <phoneticPr fontId="4"/>
  </si>
  <si>
    <t>兼　　関東学生選手権春季大会予選会</t>
    <rPh sb="0" eb="1">
      <t>ケン</t>
    </rPh>
    <rPh sb="3" eb="5">
      <t>カントウ</t>
    </rPh>
    <rPh sb="5" eb="7">
      <t>ガクセイ</t>
    </rPh>
    <rPh sb="7" eb="10">
      <t>センシュケン</t>
    </rPh>
    <rPh sb="10" eb="12">
      <t>シュンキ</t>
    </rPh>
    <rPh sb="12" eb="14">
      <t>タイカイ</t>
    </rPh>
    <rPh sb="14" eb="16">
      <t>ヨセン</t>
    </rPh>
    <rPh sb="16" eb="17">
      <t>カイ</t>
    </rPh>
    <phoneticPr fontId="4"/>
  </si>
  <si>
    <t>選手育成ＡＲ合宿（選手育成事業)</t>
    <phoneticPr fontId="4"/>
  </si>
  <si>
    <t>～31日(日)</t>
    <rPh sb="5" eb="6">
      <t>ニチ</t>
    </rPh>
    <phoneticPr fontId="5"/>
  </si>
  <si>
    <t xml:space="preserve"> 9月16日(木)</t>
    <rPh sb="7" eb="8">
      <t>モク</t>
    </rPh>
    <phoneticPr fontId="5"/>
  </si>
  <si>
    <t xml:space="preserve"> 8月16日(月)</t>
    <rPh sb="7" eb="8">
      <t>ツキ</t>
    </rPh>
    <phoneticPr fontId="5"/>
  </si>
  <si>
    <t xml:space="preserve"> 6月19日（土）</t>
    <rPh sb="5" eb="6">
      <t>ニチ</t>
    </rPh>
    <rPh sb="7" eb="8">
      <t>ド</t>
    </rPh>
    <phoneticPr fontId="4"/>
  </si>
  <si>
    <t xml:space="preserve"> 6月10日(木)</t>
    <rPh sb="7" eb="8">
      <t>モク</t>
    </rPh>
    <phoneticPr fontId="5"/>
  </si>
  <si>
    <t xml:space="preserve"> 6月</t>
    <phoneticPr fontId="5"/>
  </si>
  <si>
    <t xml:space="preserve"> 5月</t>
    <rPh sb="2" eb="3">
      <t>ガツ</t>
    </rPh>
    <phoneticPr fontId="4"/>
  </si>
  <si>
    <t xml:space="preserve"> 5月 5日(水)</t>
    <rPh sb="7" eb="8">
      <t>スイ</t>
    </rPh>
    <phoneticPr fontId="5"/>
  </si>
  <si>
    <t>～ 8日(土)</t>
    <rPh sb="5" eb="6">
      <t>ツチ</t>
    </rPh>
    <phoneticPr fontId="5"/>
  </si>
  <si>
    <t xml:space="preserve"> 3月25日(木)</t>
    <rPh sb="5" eb="6">
      <t>ニチ</t>
    </rPh>
    <rPh sb="7" eb="8">
      <t>モク</t>
    </rPh>
    <phoneticPr fontId="5"/>
  </si>
  <si>
    <t>１．2021年度 事業計画案</t>
    <rPh sb="6" eb="7">
      <t>ネン</t>
    </rPh>
    <phoneticPr fontId="5"/>
  </si>
  <si>
    <t>東日本は</t>
    <phoneticPr fontId="4"/>
  </si>
  <si>
    <t>分散開催</t>
    <phoneticPr fontId="4"/>
  </si>
  <si>
    <t>新人講習会（選手育成事業）</t>
    <rPh sb="0" eb="2">
      <t>シンジン</t>
    </rPh>
    <rPh sb="2" eb="5">
      <t>コウシュウカイ</t>
    </rPh>
    <phoneticPr fontId="4"/>
  </si>
  <si>
    <t>(ｵﾝﾗｲﾝ)</t>
    <phoneticPr fontId="4"/>
  </si>
  <si>
    <t>・HP、Twitterの連係をはかり、より一般、高校生に向けた周知活動を行う。
・普及用のデジタルカメラを活用する体制を整える。
　（開会式や表彰式等の撮影、大会の写真記録の保存、SNSへの掲載）
・上記にあたるカメラの活用に伴い、プライバシーに関する告知を行う。
・大会中、長瀞射撃場のインターネット環境を利用し、
　Dropboxによる記録管理およびHPへの速報掲載を迅速に行う。
・記録速報をメーリスに配信。
・Youtubeを利用し、大会記録のライブ配信を行う。</t>
    <rPh sb="28" eb="29">
      <t>ム</t>
    </rPh>
    <rPh sb="31" eb="33">
      <t>シュウチ</t>
    </rPh>
    <rPh sb="33" eb="35">
      <t>カツドウ</t>
    </rPh>
    <rPh sb="36" eb="37">
      <t>オコナ</t>
    </rPh>
    <rPh sb="95" eb="97">
      <t>ケイサイ</t>
    </rPh>
    <rPh sb="100" eb="102">
      <t>ジョウキ</t>
    </rPh>
    <rPh sb="194" eb="196">
      <t>キロク</t>
    </rPh>
    <rPh sb="196" eb="198">
      <t>ソクホウ</t>
    </rPh>
    <rPh sb="217" eb="219">
      <t>リヨウ</t>
    </rPh>
    <rPh sb="221" eb="223">
      <t>タイカイ</t>
    </rPh>
    <rPh sb="223" eb="225">
      <t>キロク</t>
    </rPh>
    <rPh sb="229" eb="231">
      <t>ハイシン</t>
    </rPh>
    <rPh sb="232" eb="233">
      <t>オコナ</t>
    </rPh>
    <phoneticPr fontId="4"/>
  </si>
  <si>
    <t>・新歓期にBRの貸し出しを斡旋する。</t>
    <phoneticPr fontId="4"/>
  </si>
  <si>
    <t>・銃の所持許可が下りるまでの間、BR・BP大会に参加することで実力の確認、モチベーション維持、大会に参加する上での最低限のルールの確認を新人にしてもらう。
・早めに会場・機材の手配を行い、希望者全員が出場できるようにする。
・2020年度新人ビームライフル大会を実施していないため、新1・2年を対象に
  実施する。
・男女混合で実施し、新1年枠上位3名、新1・2年枠上位5名に表彰を行う。
・上位3位までにメダルを授与する。</t>
    <phoneticPr fontId="4"/>
  </si>
  <si>
    <r>
      <t>筆耕代　　</t>
    </r>
    <r>
      <rPr>
        <sz val="12"/>
        <color rgb="FFC00000"/>
        <rFont val="ＭＳ 明朝"/>
        <family val="1"/>
        <charset val="128"/>
      </rPr>
      <t>\22,000</t>
    </r>
    <r>
      <rPr>
        <sz val="12"/>
        <rFont val="ＭＳ 明朝"/>
        <family val="1"/>
        <charset val="128"/>
      </rPr>
      <t xml:space="preserve">
</t>
    </r>
    <r>
      <rPr>
        <sz val="11"/>
        <rFont val="ＭＳ 明朝"/>
        <family val="1"/>
        <charset val="128"/>
      </rPr>
      <t>(賞状5枚分)</t>
    </r>
    <phoneticPr fontId="4"/>
  </si>
  <si>
    <t>３．2021年度 競技普及委員会 事業計画案</t>
    <phoneticPr fontId="40"/>
  </si>
  <si>
    <t>４．2021年度 予算案</t>
    <phoneticPr fontId="4"/>
  </si>
  <si>
    <t>４．2021年度 予算案</t>
    <phoneticPr fontId="40"/>
  </si>
  <si>
    <t>前年実績</t>
    <rPh sb="0" eb="2">
      <t>ゼンネン</t>
    </rPh>
    <rPh sb="2" eb="4">
      <t>ジッセキ</t>
    </rPh>
    <phoneticPr fontId="4"/>
  </si>
  <si>
    <t>前年比</t>
    <rPh sb="0" eb="3">
      <t>ゼンネンヒ</t>
    </rPh>
    <phoneticPr fontId="4"/>
  </si>
  <si>
    <t>５．2021年度 選手育成委員会 予算案</t>
    <phoneticPr fontId="4"/>
  </si>
  <si>
    <t>５．2021年度 選手育成委員会 予算案</t>
    <phoneticPr fontId="32"/>
  </si>
  <si>
    <r>
      <t>賞品代　</t>
    </r>
    <r>
      <rPr>
        <sz val="11"/>
        <color indexed="8"/>
        <rFont val="ＭＳ 明朝"/>
        <family val="1"/>
        <charset val="128"/>
      </rPr>
      <t>メダル(男女計6)</t>
    </r>
    <phoneticPr fontId="4"/>
  </si>
  <si>
    <t>６．2021年度 競技普及委員会 予算案</t>
    <phoneticPr fontId="40"/>
  </si>
  <si>
    <t>※参加人数推移</t>
    <phoneticPr fontId="4"/>
  </si>
  <si>
    <t>2021年度競技普及委員　酒井祥吾</t>
    <rPh sb="13" eb="15">
      <t>サカイ</t>
    </rPh>
    <rPh sb="15" eb="17">
      <t>ショウゴ</t>
    </rPh>
    <phoneticPr fontId="40"/>
  </si>
  <si>
    <t xml:space="preserve">１.  各種目を男女別で定員を決める。 
２.  １から各種目の免除段級所持者を引く。 
３.  ２から各種目の団体出場枠の内、免除段級所持者以外の人数を引く。                                                       ４.  各種目の予選通過者の人数が決定される。 
５.  各種目の予選会の個人順位表より、免除段級所持者と団体枠出場者を差し引いて、上位から４で決定した人数を数え、その種目のボーダーとする。 </t>
    <phoneticPr fontId="4"/>
  </si>
  <si>
    <t>男子　合計７名以下女子　合計５名以下　</t>
  </si>
  <si>
    <t>２．団体戦への参加に関して、予選は原則として実施しないものとする。</t>
  </si>
  <si>
    <t>３．全加盟校同時参加による競技会の開催が困難である場合、第7条に定める部別により日程、会場等を調整して実施することができる。</t>
  </si>
  <si>
    <t>４．各校は事前にチームエントリーを行い、チームエントリー名簿に記載のない射手は団体戦に参加できないものとする。</t>
  </si>
  <si>
    <t>５．団体戦エントリーした射手が1発でも射撃を開始した場合、当該団体戦射手の交代は認められないものとする。</t>
  </si>
  <si>
    <t>６．団体戦射手を交代させる場合、チームエントリー名簿に記載された射手のうち当該種目に未出場の射手に限って認められる。その場合新たに団体戦射手となる射手は交代する射手に割り当てられた射座、射群で射撃するものとし、別の射座、射群で射撃することは許されない。</t>
  </si>
  <si>
    <t>７．第６項の規定により交代した射手は原則として当該種目には出場できないものとする。</t>
  </si>
  <si>
    <t>８．各種目において射撃するものの数が団体の規定人数（3名）に達しない場合は団体戦にはエントリーできないものとする。</t>
  </si>
  <si>
    <t>９．団体戦にエントリーしたにもかかわらず、各種目において実際に参加した射手が3名に満たない場合、その種目の得点は総合得点に加算の上総合順位を決定する。（第7条第4項キ参照）</t>
  </si>
  <si>
    <t>10．第9項の規定による“参加した射手”とは途中棄権したものを含むものとする。</t>
  </si>
  <si>
    <t>11．途中棄権した射手には本射得点の合計が与えられる。試射を1発も撃たなかった射手の成績表にはDNSが標記され、参加したとは認められない。</t>
  </si>
  <si>
    <t>12．種目別団体の順位は団体戦射手の本射得点の総和をもって競うものとする。</t>
  </si>
  <si>
    <t>13．総合団体の順位は男女それぞれの団体種目の本射得点の総和をもって競うものとする。</t>
  </si>
  <si>
    <t>男子　女子共に　合計3名以上6名以下</t>
  </si>
  <si>
    <t>　　　　　3部総合団体　　　男女それぞれ1位の団体</t>
  </si>
  <si>
    <t>　　　　　種目別団体　　　　1，2，3位の団体</t>
  </si>
  <si>
    <t>第７条　　関東支部の加盟校は競技成績により男子1部、2部、3部、4部、および女子1部、2部、3部、4部に区分される。</t>
  </si>
  <si>
    <t>第８条　　本規則は平成18年5月に運用されている競技形式をまとめたものである。</t>
  </si>
  <si>
    <t>2021年2月14日　部制を廃止し、関連事項を削除。競技発数・種目・団体戦参加人数の変更</t>
  </si>
  <si>
    <r>
      <t>　　　　　</t>
    </r>
    <r>
      <rPr>
        <strike/>
        <sz val="10.5"/>
        <color theme="1"/>
        <rFont val="ＭＳ 明朝"/>
        <family val="1"/>
        <charset val="128"/>
      </rPr>
      <t>1部</t>
    </r>
    <r>
      <rPr>
        <sz val="10.5"/>
        <color theme="1"/>
        <rFont val="ＭＳ 明朝"/>
        <family val="1"/>
        <charset val="128"/>
      </rPr>
      <t>総合団体　　　男女それぞれ1、２、３位の団体</t>
    </r>
  </si>
  <si>
    <r>
      <t>　　　　　</t>
    </r>
    <r>
      <rPr>
        <strike/>
        <sz val="10.5"/>
        <color theme="1"/>
        <rFont val="ＭＳ 明朝"/>
        <family val="1"/>
        <charset val="128"/>
      </rPr>
      <t>2部総合団体　　　男女それぞれ1位の団体</t>
    </r>
  </si>
  <si>
    <t>第4条　競技会の各校の最大参加人数はISSF規則のチームサイズの定めに準じ以下の通りとし、（チームエントリー）当該人数内で団体戦全種目にエントリー（団体戦エントリー）できるものとする。</t>
    <phoneticPr fontId="4"/>
  </si>
  <si>
    <t>第６条　競技会では以下の等位に対して表彰を行うものとする。</t>
    <phoneticPr fontId="4"/>
  </si>
  <si>
    <t>　　　　団体表彰</t>
    <phoneticPr fontId="4"/>
  </si>
  <si>
    <t>２．　　　個人表彰</t>
    <phoneticPr fontId="4"/>
  </si>
  <si>
    <t>２．部を区分する競技会は関東学生ライフル射撃選手権春季大会、並びに関東学生ライフル射撃選手権秋季大会とする。</t>
  </si>
  <si>
    <t>３．部を区分する基準となる成績は第2項競技会の総合団体得点とする。</t>
  </si>
  <si>
    <t>４．関東各部に配分される加盟校の数については以下の順序で決定する。</t>
  </si>
  <si>
    <t>５．各部に属する加盟校は、第2項に定める競技会が終了するまで昇格または降格することはない。</t>
  </si>
  <si>
    <t>６．1部、2部または3部に属する加盟校で総合団体を組むことができなかった加盟校の順位は第2項で定める競技会においてそれぞれが属する部の最下位とし、競技終了時において4部に属するものとする。</t>
  </si>
  <si>
    <t>７．本条で定める加盟校の数は各年4月1日を基準として定め、当該年度は変更しないものとする。</t>
  </si>
  <si>
    <t>　　ア．加盟校総数を４で除した数を各部の定数とし、割り切れなかった数は下位の部からそれぞれ一校ずつ追加するものとする。</t>
    <phoneticPr fontId="4"/>
  </si>
  <si>
    <t>　　イ．男女いずれかの総合団体が組めない加盟校は男女いずれかの4部とする。</t>
    <phoneticPr fontId="4"/>
  </si>
  <si>
    <t>　　ウ．男女いずれかの総合団体を組んだ加盟校の数の和がアの規定により決定された1部、2部、3部の定数の和に満たない場合、上位の加盟校から1部、2部、及び3部の地位が割り当てられる。</t>
    <phoneticPr fontId="4"/>
  </si>
  <si>
    <t>　　エ．ウの規定により加盟校に部を割り当てた結果、2部または3部に該当加盟校が存在しない場合も、2部または3部は存在するものとして扱うものとする。</t>
    <phoneticPr fontId="4"/>
  </si>
  <si>
    <t>　　オ．関東支部に加盟している加盟校で第2項に定める競技会に参加しなかった場合においても当該加盟校は加盟校総数に含めるものとする。</t>
    <phoneticPr fontId="4"/>
  </si>
  <si>
    <t>　　カ．関東支部に加盟している加盟校で第2項に定める競技会に参加しなかった場合、当該加盟校は4部とする。</t>
    <phoneticPr fontId="4"/>
  </si>
  <si>
    <t>　　ク．本条で規定する総合団体が成立するためには当該種目で参加した射手が3名であることを要件とする。（第4条第９項参照）</t>
    <phoneticPr fontId="4"/>
  </si>
  <si>
    <t>　　キ．男女いずれかの部員が在籍していない加盟校は、アで定める男女いずれかの加盟校総数には含めないものとする。</t>
    <phoneticPr fontId="4"/>
  </si>
  <si>
    <t>　　ケ．クの規定による“参加した射手”とは途中棄権したものを含むものとする。</t>
    <phoneticPr fontId="4"/>
  </si>
  <si>
    <t>・男女共に、AR団体とSB団体の両方を組める大学で、総合団体の順位付けを行う。</t>
    <rPh sb="1" eb="3">
      <t>ダンジョ</t>
    </rPh>
    <rPh sb="3" eb="4">
      <t>トモ</t>
    </rPh>
    <rPh sb="8" eb="10">
      <t>ダンタイ</t>
    </rPh>
    <rPh sb="13" eb="15">
      <t>ダンタイ</t>
    </rPh>
    <rPh sb="16" eb="18">
      <t>リョウホウ</t>
    </rPh>
    <rPh sb="19" eb="20">
      <t>ク</t>
    </rPh>
    <rPh sb="22" eb="24">
      <t>ダイガク</t>
    </rPh>
    <rPh sb="26" eb="28">
      <t>ソウゴウ</t>
    </rPh>
    <rPh sb="28" eb="30">
      <t>ダンタイ</t>
    </rPh>
    <rPh sb="31" eb="33">
      <t>ジュンイ</t>
    </rPh>
    <rPh sb="33" eb="34">
      <t>ツ</t>
    </rPh>
    <phoneticPr fontId="4"/>
  </si>
  <si>
    <t>30,000円</t>
  </si>
  <si>
    <t>10,000円</t>
  </si>
  <si>
    <t>20,000円</t>
  </si>
  <si>
    <t>4,000円</t>
  </si>
  <si>
    <t>※1　会費連盟分 ＝ 維持分担金2,500円＋選手強化分担金700円＋競技普及分担金500円</t>
  </si>
  <si>
    <t>※2　会費関東分 ＝ 選手育成費300円</t>
  </si>
  <si>
    <t xml:space="preserve">（１）関東支部大会における新ボーダーの決定方法について </t>
    <rPh sb="3" eb="5">
      <t>カントウ</t>
    </rPh>
    <rPh sb="5" eb="7">
      <t>シブ</t>
    </rPh>
    <rPh sb="7" eb="9">
      <t>タイカイ</t>
    </rPh>
    <rPh sb="13" eb="14">
      <t>アタラ</t>
    </rPh>
    <rPh sb="19" eb="21">
      <t>ケッテイ</t>
    </rPh>
    <rPh sb="21" eb="23">
      <t>ホウホウ</t>
    </rPh>
    <phoneticPr fontId="4"/>
  </si>
  <si>
    <t>７．その他審議事項</t>
    <phoneticPr fontId="4"/>
  </si>
  <si>
    <t>（２）部制の廃止および競技規則改定案　</t>
    <rPh sb="3" eb="4">
      <t>ブ</t>
    </rPh>
    <rPh sb="4" eb="5">
      <t>セイ</t>
    </rPh>
    <rPh sb="6" eb="8">
      <t>ハイシ</t>
    </rPh>
    <rPh sb="11" eb="13">
      <t>キョウギ</t>
    </rPh>
    <rPh sb="13" eb="15">
      <t>キソク</t>
    </rPh>
    <rPh sb="15" eb="18">
      <t>カイテイアン</t>
    </rPh>
    <rPh sb="17" eb="18">
      <t>アン</t>
    </rPh>
    <phoneticPr fontId="4"/>
  </si>
  <si>
    <t>（３）会費等の返金に関する提案</t>
    <rPh sb="3" eb="5">
      <t>カイヒ</t>
    </rPh>
    <rPh sb="5" eb="6">
      <t>トウ</t>
    </rPh>
    <rPh sb="7" eb="9">
      <t>ヘンキン</t>
    </rPh>
    <rPh sb="10" eb="11">
      <t>カン</t>
    </rPh>
    <rPh sb="13" eb="15">
      <t>テイアン</t>
    </rPh>
    <phoneticPr fontId="4"/>
  </si>
  <si>
    <t>連盟収入</t>
    <rPh sb="2" eb="4">
      <t>シュウニュウ</t>
    </rPh>
    <phoneticPr fontId="4"/>
  </si>
  <si>
    <t>支部収入</t>
    <rPh sb="0" eb="2">
      <t>シブ</t>
    </rPh>
    <phoneticPr fontId="4"/>
  </si>
  <si>
    <t>①大会</t>
    <rPh sb="1" eb="3">
      <t>タイカイ</t>
    </rPh>
    <phoneticPr fontId="4"/>
  </si>
  <si>
    <t>７．その他審議事項</t>
  </si>
  <si>
    <t>　東日本　　×中止</t>
    <rPh sb="1" eb="4">
      <t>ヒガシニホン</t>
    </rPh>
    <rPh sb="7" eb="9">
      <t>チュウシ</t>
    </rPh>
    <phoneticPr fontId="4"/>
  </si>
  <si>
    <t>　春関　　　×中止</t>
    <rPh sb="1" eb="3">
      <t>ハルカン</t>
    </rPh>
    <rPh sb="7" eb="9">
      <t>チュウシ</t>
    </rPh>
    <phoneticPr fontId="4"/>
  </si>
  <si>
    <t>　新人ＢＲ　×中止</t>
    <rPh sb="1" eb="3">
      <t>シンジン</t>
    </rPh>
    <phoneticPr fontId="4"/>
  </si>
  <si>
    <t>（２）2020年度事業計画の実施状況</t>
    <rPh sb="7" eb="9">
      <t>ネンド</t>
    </rPh>
    <phoneticPr fontId="4"/>
  </si>
  <si>
    <t>団体加盟費（/校）</t>
    <phoneticPr fontId="4"/>
  </si>
  <si>
    <t>会費　　　（/人）</t>
    <phoneticPr fontId="4"/>
  </si>
  <si>
    <t>(※1)　3,700円</t>
    <phoneticPr fontId="4"/>
  </si>
  <si>
    <t>(※2)　 300円</t>
    <phoneticPr fontId="4"/>
  </si>
  <si>
    <t>　　　　　　　　　　　②選手育成事業</t>
    <rPh sb="12" eb="14">
      <t>センシュ</t>
    </rPh>
    <rPh sb="14" eb="16">
      <t>イクセイ</t>
    </rPh>
    <rPh sb="16" eb="18">
      <t>ジギョウ</t>
    </rPh>
    <phoneticPr fontId="4"/>
  </si>
  <si>
    <t>　秋関予選　○実施　　　ＳＢ合宿　×中止</t>
    <rPh sb="1" eb="3">
      <t>アキカン</t>
    </rPh>
    <rPh sb="3" eb="5">
      <t>ヨセン</t>
    </rPh>
    <rPh sb="7" eb="9">
      <t>ジッシ</t>
    </rPh>
    <rPh sb="14" eb="16">
      <t>ガッシュク</t>
    </rPh>
    <rPh sb="18" eb="20">
      <t>チュウシ</t>
    </rPh>
    <phoneticPr fontId="4"/>
  </si>
  <si>
    <t>　秋関　　　○実施　　　ＡＲ合宿　×中止</t>
    <rPh sb="1" eb="3">
      <t>アキカン</t>
    </rPh>
    <rPh sb="14" eb="16">
      <t>ガッシュク</t>
    </rPh>
    <rPh sb="18" eb="20">
      <t>チュウシ</t>
    </rPh>
    <phoneticPr fontId="4"/>
  </si>
  <si>
    <t>　新人大会　△延期　　　講習会　　○実施</t>
    <rPh sb="1" eb="3">
      <t>シンジン</t>
    </rPh>
    <rPh sb="3" eb="5">
      <t>タイカイ</t>
    </rPh>
    <rPh sb="7" eb="9">
      <t>エンキ</t>
    </rPh>
    <rPh sb="12" eb="15">
      <t>コウシュウカイ</t>
    </rPh>
    <rPh sb="18" eb="20">
      <t>ジッシ</t>
    </rPh>
    <phoneticPr fontId="4"/>
  </si>
  <si>
    <t>→　繰越金　一般会計は予算比＋398,175円、選育会計は予算比＋509,000円</t>
    <rPh sb="2" eb="5">
      <t>クリコシキン</t>
    </rPh>
    <rPh sb="6" eb="10">
      <t>イッパンカイケイ</t>
    </rPh>
    <rPh sb="11" eb="13">
      <t>ヨサン</t>
    </rPh>
    <rPh sb="13" eb="14">
      <t>ヒ</t>
    </rPh>
    <rPh sb="22" eb="23">
      <t>エン</t>
    </rPh>
    <phoneticPr fontId="4"/>
  </si>
  <si>
    <t>・各校は、総会で承認された事業計画が、概ねその通りに行われることを前提として</t>
    <phoneticPr fontId="4"/>
  </si>
  <si>
    <t>　会費等を支払っている。事業計画の過半が実施されず、各校が予定していた便益を</t>
    <phoneticPr fontId="4"/>
  </si>
  <si>
    <t>　得られなかったのだから、会費等の一部返金など、何らかの対処を検討するべき。</t>
    <phoneticPr fontId="4"/>
  </si>
  <si>
    <t>・一般会計・選育会計とも、年度予算の数倍の繰越金が積み上がっている状態。</t>
    <rPh sb="13" eb="15">
      <t>ネンド</t>
    </rPh>
    <rPh sb="15" eb="17">
      <t>ヨサン</t>
    </rPh>
    <rPh sb="18" eb="20">
      <t>スウバイ</t>
    </rPh>
    <phoneticPr fontId="4"/>
  </si>
  <si>
    <t>　コロナ禍のような非常事態にこそ、繰越金を費消して会員の負担を軽減するべき。</t>
    <phoneticPr fontId="4"/>
  </si>
  <si>
    <t>　返金を支部から上申したい。</t>
    <rPh sb="1" eb="3">
      <t>ヘンキン</t>
    </rPh>
    <rPh sb="4" eb="6">
      <t>シブ</t>
    </rPh>
    <rPh sb="8" eb="10">
      <t>ジョウシン</t>
    </rPh>
    <phoneticPr fontId="4"/>
  </si>
  <si>
    <t>・連盟収入分も、選抜中止、選手強化事業も殆ど行われなかったと思われるので、</t>
    <rPh sb="3" eb="5">
      <t>シュウニュウ</t>
    </rPh>
    <rPh sb="8" eb="10">
      <t>センバツ</t>
    </rPh>
    <rPh sb="10" eb="12">
      <t>チュウシ</t>
    </rPh>
    <rPh sb="13" eb="15">
      <t>センシュ</t>
    </rPh>
    <rPh sb="15" eb="17">
      <t>キョウカ</t>
    </rPh>
    <rPh sb="17" eb="19">
      <t>ジギョウ</t>
    </rPh>
    <rPh sb="20" eb="21">
      <t>ホトン</t>
    </rPh>
    <rPh sb="22" eb="23">
      <t>オコナ</t>
    </rPh>
    <rPh sb="30" eb="31">
      <t>オモ</t>
    </rPh>
    <phoneticPr fontId="4"/>
  </si>
  <si>
    <t>・返金額は、20年度の支払に対する返金として計算（会計計上は21年度）。</t>
    <rPh sb="3" eb="4">
      <t>ガク</t>
    </rPh>
    <rPh sb="8" eb="10">
      <t>ネンド</t>
    </rPh>
    <rPh sb="11" eb="13">
      <t>シハラ</t>
    </rPh>
    <rPh sb="14" eb="15">
      <t>タイ</t>
    </rPh>
    <rPh sb="17" eb="19">
      <t>ヘンキン</t>
    </rPh>
    <rPh sb="22" eb="24">
      <t>ケイサン</t>
    </rPh>
    <rPh sb="25" eb="27">
      <t>カイケイ</t>
    </rPh>
    <rPh sb="27" eb="29">
      <t>ケイジョウ</t>
    </rPh>
    <rPh sb="32" eb="34">
      <t>ネンド</t>
    </rPh>
    <phoneticPr fontId="4"/>
  </si>
  <si>
    <t>　※21年度会費の減免で対応すると、部員数の増減等により不公平が出る。</t>
    <rPh sb="4" eb="6">
      <t>ネンド</t>
    </rPh>
    <rPh sb="6" eb="8">
      <t>カイヒ</t>
    </rPh>
    <rPh sb="9" eb="11">
      <t>ゲンメン</t>
    </rPh>
    <rPh sb="12" eb="14">
      <t>タイオウ</t>
    </rPh>
    <rPh sb="18" eb="20">
      <t>ブイン</t>
    </rPh>
    <rPh sb="20" eb="21">
      <t>スウ</t>
    </rPh>
    <rPh sb="22" eb="24">
      <t>ゾウゲン</t>
    </rPh>
    <rPh sb="24" eb="25">
      <t>トウ</t>
    </rPh>
    <rPh sb="28" eb="31">
      <t>フコウヘイ</t>
    </rPh>
    <rPh sb="32" eb="33">
      <t>デ</t>
    </rPh>
    <phoneticPr fontId="4"/>
  </si>
  <si>
    <t>　※従来、大会会計を赤字にして繰越金を費消する前提で予算を承認。</t>
    <rPh sb="2" eb="4">
      <t>ジュウライ</t>
    </rPh>
    <rPh sb="5" eb="7">
      <t>タイカイ</t>
    </rPh>
    <rPh sb="7" eb="9">
      <t>カイケイ</t>
    </rPh>
    <rPh sb="10" eb="12">
      <t>アカジ</t>
    </rPh>
    <rPh sb="15" eb="18">
      <t>クリコシキン</t>
    </rPh>
    <rPh sb="19" eb="21">
      <t>ヒショウ</t>
    </rPh>
    <rPh sb="23" eb="25">
      <t>ゼンテイ</t>
    </rPh>
    <rPh sb="26" eb="28">
      <t>ヨサン</t>
    </rPh>
    <rPh sb="29" eb="31">
      <t>ショウニン</t>
    </rPh>
    <phoneticPr fontId="4"/>
  </si>
  <si>
    <t>　　20年度の収支が黒字か赤字かではなく、予算との乖離で判断すべき。</t>
    <rPh sb="4" eb="6">
      <t>ネンド</t>
    </rPh>
    <rPh sb="7" eb="9">
      <t>シュウシ</t>
    </rPh>
    <rPh sb="10" eb="12">
      <t>クロジ</t>
    </rPh>
    <rPh sb="13" eb="15">
      <t>アカジ</t>
    </rPh>
    <rPh sb="21" eb="23">
      <t>ヨサン</t>
    </rPh>
    <rPh sb="25" eb="27">
      <t>カイリ</t>
    </rPh>
    <rPh sb="28" eb="30">
      <t>ハンダン</t>
    </rPh>
    <phoneticPr fontId="4"/>
  </si>
  <si>
    <t>理事　小野広人</t>
    <rPh sb="0" eb="2">
      <t>リジ</t>
    </rPh>
    <rPh sb="3" eb="5">
      <t>オノ</t>
    </rPh>
    <rPh sb="5" eb="7">
      <t>ヒロト</t>
    </rPh>
    <phoneticPr fontId="4"/>
  </si>
  <si>
    <t>2020年度に予定していた事業の多くが実施されなかったことを踏まえ、実施しなかった分の団体加盟費および会費（以下、会費等）を返金すること。</t>
    <phoneticPr fontId="4"/>
  </si>
  <si>
    <t>幹事長補佐＝日ラ会員手続・</t>
    <rPh sb="6" eb="7">
      <t>ニチ</t>
    </rPh>
    <rPh sb="8" eb="10">
      <t>カイイン</t>
    </rPh>
    <rPh sb="10" eb="12">
      <t>テツヅ</t>
    </rPh>
    <phoneticPr fontId="5"/>
  </si>
  <si>
    <t>　　　　　　　　　学連加盟登録担当</t>
    <rPh sb="9" eb="11">
      <t>ガクレン</t>
    </rPh>
    <phoneticPr fontId="5"/>
  </si>
  <si>
    <t>※</t>
    <phoneticPr fontId="4"/>
  </si>
  <si>
    <t>段級幹事</t>
    <phoneticPr fontId="4"/>
  </si>
  <si>
    <t>会計幹事</t>
    <phoneticPr fontId="5"/>
  </si>
  <si>
    <t>渉外幹事</t>
    <phoneticPr fontId="4"/>
  </si>
  <si>
    <t>庶務幹事</t>
    <phoneticPr fontId="4"/>
  </si>
  <si>
    <t>総務幹事</t>
    <phoneticPr fontId="4"/>
  </si>
  <si>
    <t>競技審判長</t>
    <phoneticPr fontId="5"/>
  </si>
  <si>
    <t>東日本・BR大会・新人戦
記録表作成/保存</t>
    <rPh sb="0" eb="3">
      <t>ヒガシニホン</t>
    </rPh>
    <rPh sb="6" eb="8">
      <t>タイカイ</t>
    </rPh>
    <rPh sb="9" eb="12">
      <t>シンジンセン</t>
    </rPh>
    <phoneticPr fontId="5"/>
  </si>
  <si>
    <t>競技審判長</t>
    <phoneticPr fontId="5"/>
  </si>
  <si>
    <t>　　　　　　　 ＝学連加盟登録担当</t>
    <rPh sb="9" eb="11">
      <t>ガクレン</t>
    </rPh>
    <phoneticPr fontId="5"/>
  </si>
  <si>
    <t>→中島　孝輔 （慶應義塾）</t>
    <rPh sb="1" eb="3">
      <t>ナカジマ</t>
    </rPh>
    <rPh sb="4" eb="6">
      <t>コウスケ</t>
    </rPh>
    <phoneticPr fontId="4"/>
  </si>
  <si>
    <t>選手育成委員　酒井祥吾　</t>
    <phoneticPr fontId="4"/>
  </si>
  <si>
    <t>○射撃の練習の際の気をつけるべき点を分かりやすく学ぶことが出来た。</t>
    <phoneticPr fontId="4"/>
  </si>
  <si>
    <t>○まだ銃で練習を行ったことはないが、モチベーションになった。</t>
    <phoneticPr fontId="4"/>
  </si>
  <si>
    <t>※日大工学部</t>
    <rPh sb="1" eb="3">
      <t>ニチダイ</t>
    </rPh>
    <rPh sb="3" eb="6">
      <t>コウガクブ</t>
    </rPh>
    <phoneticPr fontId="23"/>
  </si>
  <si>
    <t>※筑波</t>
  </si>
  <si>
    <t>※東北工業</t>
    <rPh sb="1" eb="5">
      <t>トウホクコウギョウ</t>
    </rPh>
    <phoneticPr fontId="23"/>
  </si>
  <si>
    <t>※国士舘</t>
    <rPh sb="1" eb="4">
      <t>コクシカン</t>
    </rPh>
    <phoneticPr fontId="23"/>
  </si>
  <si>
    <t>※東海</t>
    <rPh sb="1" eb="3">
      <t>トウカイ</t>
    </rPh>
    <phoneticPr fontId="23"/>
  </si>
  <si>
    <t>※千葉</t>
  </si>
  <si>
    <t>※立正</t>
    <rPh sb="1" eb="3">
      <t>リッショウ</t>
    </rPh>
    <phoneticPr fontId="23"/>
  </si>
  <si>
    <t>※芝浦工業</t>
    <rPh sb="1" eb="3">
      <t>シバウラ</t>
    </rPh>
    <phoneticPr fontId="23"/>
  </si>
  <si>
    <t>※東京経済</t>
    <rPh sb="1" eb="5">
      <t>トウキョウケイザイ</t>
    </rPh>
    <phoneticPr fontId="23"/>
  </si>
  <si>
    <t>※東北工業</t>
    <rPh sb="1" eb="3">
      <t>トウホク</t>
    </rPh>
    <rPh sb="3" eb="5">
      <t>コウギョウ</t>
    </rPh>
    <phoneticPr fontId="23"/>
  </si>
  <si>
    <t>※山梨学院</t>
  </si>
  <si>
    <t>7．会計監査報告</t>
    <rPh sb="2" eb="4">
      <t>カイケイ</t>
    </rPh>
    <rPh sb="4" eb="6">
      <t>カンサ</t>
    </rPh>
    <rPh sb="6" eb="8">
      <t>ホウコク</t>
    </rPh>
    <phoneticPr fontId="5"/>
  </si>
  <si>
    <t>＊</t>
  </si>
  <si>
    <t>栗城　春奈</t>
    <rPh sb="0" eb="2">
      <t>クリキ</t>
    </rPh>
    <rPh sb="3" eb="4">
      <t>ハル</t>
    </rPh>
    <rPh sb="4" eb="5">
      <t>ナ</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</si>
</sst>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quot;▲ &quot;#,##0"/>
    <numFmt numFmtId="177" formatCode="#,##0;&quot;▲&quot;#,##0"/>
    <numFmt numFmtId="178" formatCode="#,##0_);[Red]\(#,##0\)"/>
    <numFmt numFmtId="179" formatCode="_ * #,##0_ ;_ * \-#,##0_ ;_ * \-_ ;_ @_ "/>
    <numFmt numFmtId="180" formatCode="mm&quot;月&quot;dd&quot;日&quot;"/>
    <numFmt numFmtId="181" formatCode="#,##0_ ;[Red]\-#,##0\ "/>
    <numFmt numFmtId="182" formatCode="0.0"/>
    <numFmt numFmtId="183" formatCode="&quot;¥&quot;#,##0;[Red]&quot;¥-&quot;#,##0"/>
    <numFmt numFmtId="184" formatCode="#,##0\ ;[Red]\(#,##0\)"/>
  </numFmts>
  <fonts count="118">
    <font>
      <sz val="11"/>
      <color theme="1"/>
      <name val="游ゴシック"/>
      <family val="2"/>
      <charset val="128"/>
      <scheme val="minor"/>
    </font>
    <font>
      <sz val="11"/>
      <color theme="1"/>
      <name val="游ゴシック"/>
      <family val="2"/>
      <charset val="128"/>
      <scheme val="minor"/>
    </font>
    <font>
      <b/>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1"/>
      <name val="ＭＳ Ｐ明朝"/>
      <family val="1"/>
      <charset val="128"/>
    </font>
    <font>
      <sz val="14"/>
      <name val="ＭＳ 明朝"/>
      <family val="1"/>
      <charset val="128"/>
    </font>
    <font>
      <sz val="16"/>
      <name val="ＭＳ Ｐ明朝"/>
      <family val="1"/>
      <charset val="128"/>
    </font>
    <font>
      <sz val="11"/>
      <name val="ＭＳ 明朝"/>
      <family val="1"/>
      <charset val="128"/>
    </font>
    <font>
      <sz val="12"/>
      <color theme="1"/>
      <name val="ＭＳ Ｐ明朝"/>
      <family val="1"/>
      <charset val="128"/>
    </font>
    <font>
      <b/>
      <sz val="12"/>
      <color theme="1"/>
      <name val="ＭＳ Ｐ明朝"/>
      <family val="1"/>
      <charset val="128"/>
    </font>
    <font>
      <sz val="14"/>
      <name val="ＭＳ Ｐ明朝"/>
      <family val="1"/>
      <charset val="128"/>
    </font>
    <font>
      <b/>
      <u/>
      <sz val="20"/>
      <name val="ＭＳ Ｐ明朝"/>
      <family val="1"/>
      <charset val="128"/>
    </font>
    <font>
      <sz val="16"/>
      <name val="ＭＳ 明朝"/>
      <family val="1"/>
      <charset val="128"/>
    </font>
    <font>
      <b/>
      <sz val="18"/>
      <name val="ＭＳ 明朝"/>
      <family val="1"/>
      <charset val="128"/>
    </font>
    <font>
      <sz val="12"/>
      <name val="ＭＳ 明朝"/>
      <family val="1"/>
      <charset val="128"/>
    </font>
    <font>
      <b/>
      <u/>
      <sz val="14"/>
      <name val="ＭＳ 明朝"/>
      <family val="1"/>
      <charset val="128"/>
    </font>
    <font>
      <sz val="11"/>
      <name val="游ゴシック"/>
      <family val="2"/>
      <charset val="128"/>
      <scheme val="minor"/>
    </font>
    <font>
      <b/>
      <sz val="12"/>
      <name val="ＭＳ 明朝"/>
      <family val="1"/>
      <charset val="128"/>
    </font>
    <font>
      <sz val="12"/>
      <color theme="1"/>
      <name val="ＭＳ 明朝"/>
      <family val="1"/>
      <charset val="128"/>
    </font>
    <font>
      <b/>
      <sz val="11"/>
      <color theme="1"/>
      <name val="ＭＳ 明朝"/>
      <family val="1"/>
      <charset val="128"/>
    </font>
    <font>
      <b/>
      <u val="double"/>
      <sz val="11"/>
      <color theme="1"/>
      <name val="ＭＳ 明朝"/>
      <family val="1"/>
      <charset val="128"/>
    </font>
    <font>
      <sz val="11"/>
      <color theme="1"/>
      <name val="ＭＳ 明朝"/>
      <family val="1"/>
      <charset val="128"/>
    </font>
    <font>
      <b/>
      <sz val="12"/>
      <color theme="1"/>
      <name val="ＭＳ 明朝"/>
      <family val="1"/>
      <charset val="128"/>
    </font>
    <font>
      <sz val="18"/>
      <color indexed="8"/>
      <name val="ＭＳ 明朝"/>
      <family val="1"/>
      <charset val="128"/>
    </font>
    <font>
      <b/>
      <sz val="14"/>
      <color theme="1"/>
      <name val="ＭＳ 明朝"/>
      <family val="1"/>
      <charset val="128"/>
    </font>
    <font>
      <b/>
      <sz val="14"/>
      <name val="ＭＳ 明朝"/>
      <family val="1"/>
      <charset val="128"/>
    </font>
    <font>
      <sz val="14"/>
      <color theme="1"/>
      <name val="ＭＳ 明朝"/>
      <family val="1"/>
      <charset val="128"/>
    </font>
    <font>
      <sz val="12"/>
      <color rgb="FFFF0000"/>
      <name val="ＭＳ 明朝"/>
      <family val="1"/>
      <charset val="128"/>
    </font>
    <font>
      <sz val="10"/>
      <color theme="1"/>
      <name val="ＭＳ Ｐゴシック"/>
      <family val="2"/>
      <charset val="128"/>
    </font>
    <font>
      <sz val="9"/>
      <name val="ＭＳ Ｐ明朝"/>
      <family val="1"/>
      <charset val="128"/>
    </font>
    <font>
      <sz val="6"/>
      <name val="ＭＳ Ｐゴシック"/>
      <family val="2"/>
      <charset val="128"/>
    </font>
    <font>
      <sz val="10"/>
      <name val="ＭＳ Ｐ明朝"/>
      <family val="1"/>
      <charset val="128"/>
    </font>
    <font>
      <u/>
      <sz val="16"/>
      <name val="ＭＳ Ｐ明朝"/>
      <family val="1"/>
      <charset val="128"/>
    </font>
    <font>
      <sz val="14"/>
      <color rgb="FFC00000"/>
      <name val="ＭＳ Ｐ明朝"/>
      <family val="1"/>
      <charset val="128"/>
    </font>
    <font>
      <sz val="14"/>
      <color rgb="FFFF0000"/>
      <name val="ＭＳ Ｐ明朝"/>
      <family val="1"/>
      <charset val="128"/>
    </font>
    <font>
      <sz val="14"/>
      <color theme="1"/>
      <name val="ＭＳ Ｐ明朝"/>
      <family val="1"/>
      <charset val="128"/>
    </font>
    <font>
      <sz val="20"/>
      <name val="ＭＳ 明朝"/>
      <family val="1"/>
      <charset val="128"/>
    </font>
    <font>
      <b/>
      <u/>
      <sz val="14"/>
      <color theme="1"/>
      <name val="ＭＳ Ｐ明朝"/>
      <family val="1"/>
      <charset val="128"/>
    </font>
    <font>
      <sz val="6"/>
      <name val="游ゴシック"/>
      <family val="3"/>
      <charset val="128"/>
      <scheme val="minor"/>
    </font>
    <font>
      <sz val="14"/>
      <color rgb="FF000000"/>
      <name val="ＭＳ Ｐ明朝"/>
      <family val="1"/>
      <charset val="128"/>
    </font>
    <font>
      <sz val="10"/>
      <name val="Arial"/>
      <family val="2"/>
      <charset val="1"/>
    </font>
    <font>
      <sz val="10"/>
      <color rgb="FF000000"/>
      <name val="Times New Roman"/>
      <family val="1"/>
    </font>
    <font>
      <sz val="11"/>
      <name val="Yu Gothic"/>
      <family val="3"/>
      <charset val="128"/>
    </font>
    <font>
      <sz val="11"/>
      <name val="Yu Gothic"/>
      <family val="2"/>
    </font>
    <font>
      <sz val="11"/>
      <color rgb="FF000000"/>
      <name val="Yu Gothic"/>
      <family val="2"/>
    </font>
    <font>
      <b/>
      <sz val="11"/>
      <name val="ＭＳ Ｐ明朝"/>
      <family val="1"/>
      <charset val="128"/>
    </font>
    <font>
      <b/>
      <sz val="11"/>
      <name val="ＭＳ Ｐゴシック"/>
      <family val="3"/>
      <charset val="128"/>
    </font>
    <font>
      <sz val="14"/>
      <name val="游ゴシック"/>
      <family val="2"/>
      <charset val="128"/>
      <scheme val="minor"/>
    </font>
    <font>
      <b/>
      <sz val="14"/>
      <color rgb="FF000000"/>
      <name val="ＭＳ Ｐ明朝"/>
      <family val="1"/>
      <charset val="128"/>
    </font>
    <font>
      <sz val="14"/>
      <color theme="0"/>
      <name val="ＭＳ Ｐ明朝"/>
      <family val="1"/>
      <charset val="128"/>
    </font>
    <font>
      <strike/>
      <sz val="14"/>
      <name val="ＭＳ Ｐ明朝"/>
      <family val="1"/>
      <charset val="128"/>
    </font>
    <font>
      <sz val="11"/>
      <color theme="1"/>
      <name val="游ゴシック"/>
      <family val="3"/>
      <charset val="128"/>
      <scheme val="minor"/>
    </font>
    <font>
      <b/>
      <sz val="16"/>
      <color theme="1"/>
      <name val="ＭＳ 明朝"/>
      <family val="1"/>
      <charset val="128"/>
    </font>
    <font>
      <sz val="12"/>
      <color rgb="FFC00000"/>
      <name val="ＭＳ 明朝"/>
      <family val="1"/>
      <charset val="128"/>
    </font>
    <font>
      <sz val="10.5"/>
      <color theme="1"/>
      <name val="ＭＳ 明朝"/>
      <family val="1"/>
      <charset val="128"/>
    </font>
    <font>
      <sz val="9"/>
      <color theme="1"/>
      <name val="ＭＳ 明朝"/>
      <family val="1"/>
      <charset val="128"/>
    </font>
    <font>
      <sz val="16"/>
      <color theme="1"/>
      <name val="ＭＳ 明朝"/>
      <family val="1"/>
      <charset val="128"/>
    </font>
    <font>
      <sz val="11"/>
      <color theme="1"/>
      <name val="ＭＳ Ｐ明朝"/>
      <family val="1"/>
      <charset val="128"/>
    </font>
    <font>
      <b/>
      <sz val="18"/>
      <color theme="1"/>
      <name val="ＭＳ Ｐ明朝"/>
      <family val="1"/>
      <charset val="128"/>
    </font>
    <font>
      <sz val="11.5"/>
      <color theme="1"/>
      <name val="ＭＳ Ｐ明朝"/>
      <family val="1"/>
      <charset val="128"/>
    </font>
    <font>
      <sz val="11.5"/>
      <color rgb="FFFF0000"/>
      <name val="ＭＳ Ｐ明朝"/>
      <family val="1"/>
      <charset val="128"/>
    </font>
    <font>
      <sz val="9"/>
      <color theme="1"/>
      <name val="ＭＳ Ｐ明朝"/>
      <family val="1"/>
      <charset val="128"/>
    </font>
    <font>
      <b/>
      <sz val="11"/>
      <color theme="1"/>
      <name val="ＭＳ Ｐ明朝"/>
      <family val="1"/>
      <charset val="128"/>
    </font>
    <font>
      <sz val="6"/>
      <name val="Meiryo UI"/>
      <family val="2"/>
      <charset val="128"/>
    </font>
    <font>
      <b/>
      <sz val="10"/>
      <color theme="1"/>
      <name val="ＭＳ Ｐ明朝"/>
      <family val="1"/>
      <charset val="128"/>
    </font>
    <font>
      <b/>
      <sz val="9"/>
      <color theme="1"/>
      <name val="ＭＳ Ｐ明朝"/>
      <family val="1"/>
      <charset val="128"/>
    </font>
    <font>
      <b/>
      <sz val="11.5"/>
      <color theme="1"/>
      <name val="ＭＳ Ｐ明朝"/>
      <family val="1"/>
      <charset val="128"/>
    </font>
    <font>
      <b/>
      <sz val="11.5"/>
      <color rgb="FFFF0000"/>
      <name val="ＭＳ Ｐ明朝"/>
      <family val="1"/>
      <charset val="128"/>
    </font>
    <font>
      <b/>
      <sz val="11.5"/>
      <name val="ＭＳ Ｐ明朝"/>
      <family val="1"/>
      <charset val="128"/>
    </font>
    <font>
      <b/>
      <sz val="11"/>
      <color rgb="FFFF0000"/>
      <name val="ＭＳ Ｐ明朝"/>
      <family val="1"/>
      <charset val="128"/>
    </font>
    <font>
      <b/>
      <sz val="11"/>
      <color theme="1"/>
      <name val="ＭＳ ゴシック"/>
      <family val="3"/>
      <charset val="128"/>
    </font>
    <font>
      <sz val="11"/>
      <color theme="1"/>
      <name val="ＭＳ ゴシック"/>
      <family val="3"/>
      <charset val="128"/>
    </font>
    <font>
      <sz val="10"/>
      <color theme="1"/>
      <name val="メイリオ"/>
      <family val="3"/>
      <charset val="128"/>
    </font>
    <font>
      <b/>
      <sz val="10"/>
      <color theme="1"/>
      <name val="メイリオ"/>
      <family val="3"/>
      <charset val="128"/>
    </font>
    <font>
      <sz val="11.5"/>
      <name val="ＭＳ Ｐ明朝"/>
      <family val="1"/>
      <charset val="128"/>
    </font>
    <font>
      <b/>
      <sz val="18"/>
      <color indexed="8"/>
      <name val="ＭＳ 明朝"/>
      <family val="1"/>
      <charset val="128"/>
    </font>
    <font>
      <b/>
      <sz val="18"/>
      <color theme="1"/>
      <name val="ＭＳ 明朝"/>
      <family val="1"/>
      <charset val="128"/>
    </font>
    <font>
      <sz val="8"/>
      <color theme="1"/>
      <name val="ＭＳ Ｐ明朝"/>
      <family val="1"/>
      <charset val="128"/>
    </font>
    <font>
      <sz val="9"/>
      <color rgb="FFFF0000"/>
      <name val="ＭＳ Ｐ明朝"/>
      <family val="1"/>
      <charset val="128"/>
    </font>
    <font>
      <sz val="11"/>
      <color rgb="FFFF0000"/>
      <name val="ＭＳ Ｐ明朝"/>
      <family val="1"/>
      <charset val="128"/>
    </font>
    <font>
      <strike/>
      <sz val="10.5"/>
      <color theme="1"/>
      <name val="ＭＳ 明朝"/>
      <family val="1"/>
      <charset val="128"/>
    </font>
    <font>
      <sz val="18"/>
      <name val="ＭＳ 明朝"/>
      <family val="1"/>
      <charset val="128"/>
    </font>
    <font>
      <b/>
      <u/>
      <sz val="20"/>
      <name val="ＭＳ 明朝"/>
      <family val="1"/>
      <charset val="128"/>
    </font>
    <font>
      <b/>
      <sz val="20"/>
      <name val="ＭＳ 明朝"/>
      <family val="1"/>
      <charset val="128"/>
    </font>
    <font>
      <strike/>
      <sz val="16"/>
      <name val="ＭＳ 明朝"/>
      <family val="1"/>
      <charset val="128"/>
    </font>
    <font>
      <strike/>
      <sz val="16"/>
      <color theme="1"/>
      <name val="ＭＳ 明朝"/>
      <family val="1"/>
      <charset val="128"/>
    </font>
    <font>
      <strike/>
      <sz val="16"/>
      <color rgb="FFFF0000"/>
      <name val="ＭＳ 明朝"/>
      <family val="1"/>
      <charset val="128"/>
    </font>
    <font>
      <sz val="16"/>
      <color rgb="FFFF0000"/>
      <name val="ＭＳ 明朝"/>
      <family val="1"/>
      <charset val="128"/>
    </font>
    <font>
      <i/>
      <sz val="16"/>
      <name val="ＭＳ 明朝"/>
      <family val="1"/>
      <charset val="128"/>
    </font>
    <font>
      <sz val="11"/>
      <color rgb="FFFF0000"/>
      <name val="ＭＳ 明朝"/>
      <family val="1"/>
      <charset val="128"/>
    </font>
    <font>
      <sz val="13"/>
      <name val="ＭＳ 明朝"/>
      <family val="1"/>
      <charset val="128"/>
    </font>
    <font>
      <sz val="13"/>
      <color theme="1"/>
      <name val="ＭＳ 明朝"/>
      <family val="1"/>
      <charset val="128"/>
    </font>
    <font>
      <b/>
      <sz val="13"/>
      <name val="ＭＳ 明朝"/>
      <family val="1"/>
      <charset val="128"/>
    </font>
    <font>
      <b/>
      <sz val="13"/>
      <color theme="1"/>
      <name val="ＭＳ 明朝"/>
      <family val="1"/>
      <charset val="128"/>
    </font>
    <font>
      <sz val="13"/>
      <color rgb="FFC00000"/>
      <name val="ＭＳ 明朝"/>
      <family val="1"/>
      <charset val="128"/>
    </font>
    <font>
      <b/>
      <u/>
      <sz val="16"/>
      <name val="ＭＳ 明朝"/>
      <family val="1"/>
      <charset val="128"/>
    </font>
    <font>
      <b/>
      <sz val="16"/>
      <name val="ＭＳ 明朝"/>
      <family val="1"/>
      <charset val="128"/>
    </font>
    <font>
      <b/>
      <u/>
      <sz val="18"/>
      <name val="ＭＳ 明朝"/>
      <family val="1"/>
      <charset val="128"/>
    </font>
    <font>
      <b/>
      <sz val="16"/>
      <color rgb="FFFF0000"/>
      <name val="ＭＳ 明朝"/>
      <family val="1"/>
      <charset val="128"/>
    </font>
    <font>
      <b/>
      <sz val="16"/>
      <color rgb="FFC00000"/>
      <name val="ＭＳ 明朝"/>
      <family val="1"/>
      <charset val="128"/>
    </font>
    <font>
      <sz val="10"/>
      <name val="ＭＳ 明朝"/>
      <family val="1"/>
      <charset val="128"/>
    </font>
    <font>
      <b/>
      <u/>
      <sz val="12"/>
      <name val="ＭＳ 明朝"/>
      <family val="1"/>
      <charset val="128"/>
    </font>
    <font>
      <b/>
      <u/>
      <sz val="18"/>
      <name val="ＭＳ Ｐ明朝"/>
      <family val="1"/>
      <charset val="128"/>
    </font>
    <font>
      <b/>
      <sz val="18"/>
      <name val="ＭＳ Ｐ明朝"/>
      <family val="1"/>
      <charset val="128"/>
    </font>
    <font>
      <sz val="16"/>
      <color indexed="8"/>
      <name val="ＭＳ 明朝"/>
      <family val="1"/>
      <charset val="128"/>
    </font>
    <font>
      <b/>
      <sz val="10"/>
      <name val="ＭＳ Ｐ明朝"/>
      <family val="1"/>
      <charset val="128"/>
    </font>
    <font>
      <b/>
      <sz val="11"/>
      <name val="ＭＳ 明朝"/>
      <family val="1"/>
      <charset val="128"/>
    </font>
    <font>
      <b/>
      <u/>
      <sz val="18"/>
      <color theme="1"/>
      <name val="ＭＳ 明朝"/>
      <family val="1"/>
      <charset val="128"/>
    </font>
    <font>
      <sz val="14"/>
      <color rgb="FF000000"/>
      <name val="ＭＳ 明朝"/>
      <family val="1"/>
      <charset val="128"/>
    </font>
    <font>
      <sz val="11"/>
      <color indexed="8"/>
      <name val="ＭＳ 明朝"/>
      <family val="1"/>
      <charset val="128"/>
    </font>
    <font>
      <sz val="12"/>
      <color indexed="8"/>
      <name val="ＭＳ 明朝"/>
      <family val="1"/>
      <charset val="128"/>
    </font>
    <font>
      <sz val="9"/>
      <name val="ＭＳ 明朝"/>
      <family val="1"/>
      <charset val="128"/>
    </font>
    <font>
      <sz val="10"/>
      <color indexed="8"/>
      <name val="ＭＳ 明朝"/>
      <family val="1"/>
      <charset val="128"/>
    </font>
    <font>
      <i/>
      <sz val="11"/>
      <color indexed="10"/>
      <name val="ＭＳ 明朝"/>
      <family val="1"/>
      <charset val="128"/>
    </font>
    <font>
      <b/>
      <sz val="14"/>
      <color rgb="FF000000"/>
      <name val="ＭＳ 明朝"/>
      <family val="1"/>
      <charset val="128"/>
    </font>
    <font>
      <b/>
      <sz val="16"/>
      <name val="ＭＳ Ｐ明朝"/>
      <family val="1"/>
      <charset val="128"/>
    </font>
  </fonts>
  <fills count="8">
    <fill>
      <patternFill patternType="none"/>
    </fill>
    <fill>
      <patternFill patternType="gray125"/>
    </fill>
    <fill>
      <patternFill patternType="solid">
        <fgColor indexed="9"/>
        <bgColor indexed="64"/>
      </patternFill>
    </fill>
    <fill>
      <patternFill patternType="solid">
        <fgColor theme="5" tint="-0.249977111117893"/>
        <bgColor indexed="64"/>
      </patternFill>
    </fill>
    <fill>
      <patternFill patternType="solid">
        <fgColor theme="0"/>
        <bgColor indexed="64"/>
      </patternFill>
    </fill>
    <fill>
      <patternFill patternType="solid">
        <fgColor rgb="FFFFFF00"/>
      </patternFill>
    </fill>
    <fill>
      <patternFill patternType="solid">
        <fgColor theme="0" tint="-4.9989318521683403E-2"/>
        <bgColor indexed="64"/>
      </patternFill>
    </fill>
    <fill>
      <patternFill patternType="solid">
        <fgColor theme="2"/>
        <bgColor indexed="64"/>
      </patternFill>
    </fill>
  </fills>
  <borders count="117">
    <border>
      <left/>
      <right/>
      <top/>
      <bottom/>
      <diagonal/>
    </border>
    <border>
      <left/>
      <right style="thin">
        <color indexed="64"/>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right/>
      <top style="thin">
        <color auto="1"/>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auto="1"/>
      </left>
      <right style="thin">
        <color auto="1"/>
      </right>
      <top style="medium">
        <color indexed="64"/>
      </top>
      <bottom style="double">
        <color auto="1"/>
      </bottom>
      <diagonal/>
    </border>
    <border>
      <left style="thin">
        <color auto="1"/>
      </left>
      <right style="medium">
        <color indexed="64"/>
      </right>
      <top style="medium">
        <color indexed="64"/>
      </top>
      <bottom style="double">
        <color auto="1"/>
      </bottom>
      <diagonal/>
    </border>
    <border>
      <left style="medium">
        <color auto="1"/>
      </left>
      <right/>
      <top/>
      <bottom/>
      <diagonal/>
    </border>
    <border>
      <left style="thin">
        <color indexed="64"/>
      </left>
      <right style="thin">
        <color indexed="64"/>
      </right>
      <top/>
      <bottom/>
      <diagonal/>
    </border>
    <border>
      <left/>
      <right style="medium">
        <color auto="1"/>
      </right>
      <top/>
      <bottom/>
      <diagonal/>
    </border>
    <border>
      <left style="medium">
        <color auto="1"/>
      </left>
      <right/>
      <top/>
      <bottom style="double">
        <color auto="1"/>
      </bottom>
      <diagonal/>
    </border>
    <border>
      <left/>
      <right/>
      <top/>
      <bottom style="double">
        <color auto="1"/>
      </bottom>
      <diagonal/>
    </border>
    <border>
      <left style="thin">
        <color auto="1"/>
      </left>
      <right style="thin">
        <color auto="1"/>
      </right>
      <top/>
      <bottom style="double">
        <color auto="1"/>
      </bottom>
      <diagonal/>
    </border>
    <border>
      <left/>
      <right style="medium">
        <color auto="1"/>
      </right>
      <top/>
      <bottom style="double">
        <color auto="1"/>
      </bottom>
      <diagonal/>
    </border>
    <border>
      <left style="medium">
        <color indexed="64"/>
      </left>
      <right/>
      <top/>
      <bottom style="medium">
        <color indexed="64"/>
      </bottom>
      <diagonal/>
    </border>
    <border>
      <left/>
      <right/>
      <top/>
      <bottom style="medium">
        <color indexed="64"/>
      </bottom>
      <diagonal/>
    </border>
    <border>
      <left style="thin">
        <color auto="1"/>
      </left>
      <right style="thin">
        <color auto="1"/>
      </right>
      <top/>
      <bottom style="medium">
        <color indexed="64"/>
      </bottom>
      <diagonal/>
    </border>
    <border>
      <left style="thin">
        <color auto="1"/>
      </left>
      <right style="medium">
        <color auto="1"/>
      </right>
      <top/>
      <bottom style="medium">
        <color auto="1"/>
      </bottom>
      <diagonal/>
    </border>
    <border>
      <left style="medium">
        <color auto="1"/>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indexed="64"/>
      </left>
      <right style="medium">
        <color indexed="64"/>
      </right>
      <top/>
      <bottom/>
      <diagonal/>
    </border>
    <border>
      <left style="thin">
        <color auto="1"/>
      </left>
      <right style="medium">
        <color auto="1"/>
      </right>
      <top/>
      <bottom style="double">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auto="1"/>
      </left>
      <right/>
      <top style="thin">
        <color auto="1"/>
      </top>
      <bottom style="double">
        <color auto="1"/>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style="medium">
        <color auto="1"/>
      </right>
      <top style="thin">
        <color auto="1"/>
      </top>
      <bottom style="double">
        <color auto="1"/>
      </bottom>
      <diagonal/>
    </border>
    <border>
      <left style="thin">
        <color auto="1"/>
      </left>
      <right style="thin">
        <color auto="1"/>
      </right>
      <top/>
      <bottom style="thin">
        <color auto="1"/>
      </bottom>
      <diagonal/>
    </border>
    <border>
      <left/>
      <right/>
      <top/>
      <bottom style="thin">
        <color indexed="8"/>
      </bottom>
      <diagonal/>
    </border>
    <border>
      <left style="thin">
        <color indexed="8"/>
      </left>
      <right style="thin">
        <color indexed="8"/>
      </right>
      <top style="thin">
        <color indexed="8"/>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style="thin">
        <color indexed="8"/>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Up="1">
      <left style="thin">
        <color auto="1"/>
      </left>
      <right style="thin">
        <color auto="1"/>
      </right>
      <top/>
      <bottom style="thin">
        <color auto="1"/>
      </bottom>
      <diagonal style="thin">
        <color auto="1"/>
      </diagonal>
    </border>
    <border diagonalUp="1">
      <left/>
      <right/>
      <top style="thin">
        <color auto="1"/>
      </top>
      <bottom style="thin">
        <color auto="1"/>
      </bottom>
      <diagonal style="thin">
        <color auto="1"/>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ck">
        <color indexed="64"/>
      </left>
      <right style="thick">
        <color indexed="64"/>
      </right>
      <top/>
      <bottom/>
      <diagonal/>
    </border>
    <border>
      <left style="thick">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ck">
        <color indexed="64"/>
      </right>
      <top/>
      <bottom/>
      <diagonal/>
    </border>
    <border>
      <left style="thick">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ck">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ck">
        <color indexed="64"/>
      </right>
      <top/>
      <bottom style="double">
        <color indexed="64"/>
      </bottom>
      <diagonal/>
    </border>
    <border>
      <left/>
      <right/>
      <top style="medium">
        <color indexed="64"/>
      </top>
      <bottom/>
      <diagonal/>
    </border>
    <border>
      <left style="medium">
        <color indexed="64"/>
      </left>
      <right/>
      <top style="double">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ck">
        <color indexed="64"/>
      </right>
      <top/>
      <bottom/>
      <diagonal/>
    </border>
    <border>
      <left style="thick">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thin">
        <color indexed="64"/>
      </right>
      <top/>
      <bottom style="double">
        <color indexed="64"/>
      </bottom>
      <diagonal style="thin">
        <color indexed="64"/>
      </diagonal>
    </border>
    <border>
      <left style="thin">
        <color indexed="64"/>
      </left>
      <right style="thick">
        <color indexed="64"/>
      </right>
      <top style="medium">
        <color indexed="64"/>
      </top>
      <bottom/>
      <diagonal/>
    </border>
    <border>
      <left style="thin">
        <color indexed="64"/>
      </left>
      <right style="thick">
        <color indexed="64"/>
      </right>
      <top style="double">
        <color indexed="64"/>
      </top>
      <bottom style="thin">
        <color indexed="64"/>
      </bottom>
      <diagonal/>
    </border>
    <border>
      <left style="thick">
        <color indexed="64"/>
      </left>
      <right/>
      <top style="thin">
        <color indexed="64"/>
      </top>
      <bottom/>
      <diagonal/>
    </border>
    <border>
      <left style="thin">
        <color indexed="64"/>
      </left>
      <right style="thick">
        <color indexed="64"/>
      </right>
      <top style="double">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double">
        <color indexed="64"/>
      </top>
      <bottom style="medium">
        <color indexed="64"/>
      </bottom>
      <diagonal/>
    </border>
    <border>
      <left/>
      <right style="medium">
        <color indexed="64"/>
      </right>
      <top style="medium">
        <color indexed="64"/>
      </top>
      <bottom style="double">
        <color auto="1"/>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diagonal/>
    </border>
  </borders>
  <cellStyleXfs count="26">
    <xf numFmtId="0" fontId="0" fillId="0" borderId="0">
      <alignment vertical="center"/>
    </xf>
    <xf numFmtId="38" fontId="1" fillId="0" borderId="0" applyFont="0" applyFill="0" applyBorder="0" applyAlignment="0" applyProtection="0">
      <alignment vertical="center"/>
    </xf>
    <xf numFmtId="0" fontId="3" fillId="0" borderId="0">
      <alignment vertical="center"/>
    </xf>
    <xf numFmtId="0" fontId="3" fillId="0" borderId="0">
      <alignment vertical="center"/>
    </xf>
    <xf numFmtId="0" fontId="1" fillId="0" borderId="0">
      <alignment vertical="center"/>
    </xf>
    <xf numFmtId="0" fontId="3" fillId="0" borderId="0"/>
    <xf numFmtId="0" fontId="1" fillId="0" borderId="0"/>
    <xf numFmtId="0" fontId="1" fillId="0" borderId="0"/>
    <xf numFmtId="0" fontId="1" fillId="0" borderId="0"/>
    <xf numFmtId="0" fontId="30" fillId="0" borderId="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0" fontId="3" fillId="0" borderId="0"/>
    <xf numFmtId="0" fontId="3" fillId="0" borderId="0"/>
    <xf numFmtId="179" fontId="42" fillId="0" borderId="0" applyFill="0" applyBorder="0" applyAlignment="0" applyProtection="0"/>
    <xf numFmtId="179" fontId="42" fillId="0" borderId="0" applyFill="0" applyBorder="0" applyAlignment="0" applyProtection="0"/>
    <xf numFmtId="0" fontId="43" fillId="0" borderId="0"/>
    <xf numFmtId="0" fontId="53" fillId="0" borderId="0"/>
    <xf numFmtId="0" fontId="3" fillId="0" borderId="0">
      <alignment vertical="center"/>
    </xf>
    <xf numFmtId="0" fontId="53" fillId="0" borderId="0"/>
    <xf numFmtId="0" fontId="1" fillId="0" borderId="0">
      <alignment vertical="center"/>
    </xf>
    <xf numFmtId="0" fontId="1" fillId="0" borderId="0">
      <alignment vertical="center"/>
    </xf>
    <xf numFmtId="0" fontId="3" fillId="0" borderId="0">
      <alignment vertical="center"/>
    </xf>
    <xf numFmtId="183" fontId="3" fillId="0" borderId="0">
      <alignment vertical="center"/>
    </xf>
  </cellStyleXfs>
  <cellXfs count="596">
    <xf numFmtId="0" fontId="0" fillId="0" borderId="0" xfId="0">
      <alignment vertical="center"/>
    </xf>
    <xf numFmtId="0" fontId="7" fillId="0" borderId="0" xfId="2" applyFont="1">
      <alignment vertical="center"/>
    </xf>
    <xf numFmtId="0" fontId="9" fillId="0" borderId="0" xfId="2" applyFont="1">
      <alignment vertical="center"/>
    </xf>
    <xf numFmtId="0" fontId="3" fillId="0" borderId="0" xfId="3">
      <alignment vertical="center"/>
    </xf>
    <xf numFmtId="0" fontId="7" fillId="0" borderId="0" xfId="3" applyFont="1">
      <alignment vertical="center"/>
    </xf>
    <xf numFmtId="0" fontId="8" fillId="0" borderId="0" xfId="3" applyFont="1" applyAlignment="1">
      <alignment horizontal="left" vertical="center"/>
    </xf>
    <xf numFmtId="0" fontId="14" fillId="0" borderId="0" xfId="3" applyFont="1">
      <alignment vertical="center"/>
    </xf>
    <xf numFmtId="0" fontId="9" fillId="0" borderId="0" xfId="3" applyFont="1">
      <alignment vertical="center"/>
    </xf>
    <xf numFmtId="0" fontId="8" fillId="0" borderId="0" xfId="3" applyFont="1">
      <alignment vertical="center"/>
    </xf>
    <xf numFmtId="0" fontId="8" fillId="0" borderId="0" xfId="3" applyFont="1" applyAlignment="1">
      <alignment horizontal="center" vertical="center"/>
    </xf>
    <xf numFmtId="0" fontId="15" fillId="0" borderId="0" xfId="4" applyFont="1">
      <alignment vertical="center"/>
    </xf>
    <xf numFmtId="0" fontId="16" fillId="0" borderId="0" xfId="0" applyFont="1">
      <alignment vertical="center"/>
    </xf>
    <xf numFmtId="0" fontId="9" fillId="0" borderId="0" xfId="0" applyFont="1" applyAlignment="1">
      <alignment horizontal="right" vertical="center"/>
    </xf>
    <xf numFmtId="0" fontId="16" fillId="0" borderId="0" xfId="0" applyFont="1" applyAlignment="1">
      <alignment horizontal="right" vertical="center"/>
    </xf>
    <xf numFmtId="0" fontId="17" fillId="0" borderId="0" xfId="0" applyFont="1">
      <alignment vertical="center"/>
    </xf>
    <xf numFmtId="0" fontId="18" fillId="0" borderId="0" xfId="0" applyFont="1">
      <alignment vertical="center"/>
    </xf>
    <xf numFmtId="0" fontId="19" fillId="0" borderId="0" xfId="0" applyFont="1">
      <alignment vertical="center"/>
    </xf>
    <xf numFmtId="0" fontId="9" fillId="0" borderId="0" xfId="0" applyFont="1">
      <alignment vertical="center"/>
    </xf>
    <xf numFmtId="0" fontId="20" fillId="0" borderId="2" xfId="6" applyFont="1" applyBorder="1" applyAlignment="1">
      <alignment vertical="center"/>
    </xf>
    <xf numFmtId="0" fontId="20" fillId="0" borderId="2" xfId="6" applyFont="1" applyBorder="1" applyAlignment="1">
      <alignment horizontal="right" vertical="center"/>
    </xf>
    <xf numFmtId="0" fontId="21" fillId="0" borderId="3" xfId="7" applyFont="1" applyBorder="1" applyAlignment="1">
      <alignment horizontal="center" vertical="center"/>
    </xf>
    <xf numFmtId="0" fontId="24" fillId="0" borderId="3" xfId="7" applyFont="1" applyBorder="1" applyAlignment="1">
      <alignment horizontal="center" vertical="center"/>
    </xf>
    <xf numFmtId="0" fontId="16" fillId="0" borderId="3" xfId="7" applyFont="1" applyBorder="1" applyAlignment="1">
      <alignment horizontal="center" vertical="center" wrapText="1"/>
    </xf>
    <xf numFmtId="0" fontId="20" fillId="0" borderId="3" xfId="7" applyFont="1" applyBorder="1" applyAlignment="1">
      <alignment horizontal="center" vertical="center" wrapText="1"/>
    </xf>
    <xf numFmtId="6" fontId="16" fillId="0" borderId="3" xfId="7" applyNumberFormat="1" applyFont="1" applyBorder="1" applyAlignment="1">
      <alignment horizontal="center" vertical="center" wrapText="1"/>
    </xf>
    <xf numFmtId="0" fontId="20" fillId="0" borderId="7" xfId="7" applyFont="1" applyBorder="1" applyAlignment="1">
      <alignment horizontal="left" vertical="center" wrapText="1"/>
    </xf>
    <xf numFmtId="6" fontId="16" fillId="2" borderId="3" xfId="7" applyNumberFormat="1" applyFont="1" applyFill="1" applyBorder="1" applyAlignment="1">
      <alignment horizontal="center" vertical="center" wrapText="1"/>
    </xf>
    <xf numFmtId="0" fontId="16" fillId="0" borderId="7" xfId="7" applyFont="1" applyBorder="1" applyAlignment="1">
      <alignment horizontal="left" vertical="center"/>
    </xf>
    <xf numFmtId="6" fontId="28" fillId="0" borderId="7" xfId="7" applyNumberFormat="1" applyFont="1" applyBorder="1" applyAlignment="1">
      <alignment horizontal="center" vertical="center" wrapText="1"/>
    </xf>
    <xf numFmtId="0" fontId="16" fillId="0" borderId="7" xfId="8" applyFont="1" applyBorder="1" applyAlignment="1">
      <alignment horizontal="left" vertical="center"/>
    </xf>
    <xf numFmtId="6" fontId="28" fillId="2" borderId="7" xfId="8" applyNumberFormat="1" applyFont="1" applyFill="1" applyBorder="1" applyAlignment="1">
      <alignment horizontal="center" vertical="center"/>
    </xf>
    <xf numFmtId="6" fontId="20" fillId="0" borderId="7" xfId="7" applyNumberFormat="1" applyFont="1" applyBorder="1" applyAlignment="1">
      <alignment horizontal="center" vertical="center" wrapText="1"/>
    </xf>
    <xf numFmtId="0" fontId="20" fillId="0" borderId="7" xfId="7" applyFont="1" applyBorder="1" applyAlignment="1">
      <alignment horizontal="center" vertical="center" wrapText="1"/>
    </xf>
    <xf numFmtId="56" fontId="20" fillId="0" borderId="7" xfId="7" applyNumberFormat="1" applyFont="1" applyBorder="1" applyAlignment="1">
      <alignment horizontal="center" vertical="center" wrapText="1"/>
    </xf>
    <xf numFmtId="0" fontId="33" fillId="0" borderId="0" xfId="9" applyFont="1" applyAlignment="1">
      <alignment horizontal="right" vertical="center"/>
    </xf>
    <xf numFmtId="0" fontId="31" fillId="0" borderId="15" xfId="9" applyFont="1" applyBorder="1" applyAlignment="1">
      <alignment horizontal="left" vertical="center" indent="1"/>
    </xf>
    <xf numFmtId="0" fontId="31" fillId="0" borderId="19" xfId="9" applyFont="1" applyBorder="1" applyAlignment="1">
      <alignment horizontal="left" vertical="center" indent="1"/>
    </xf>
    <xf numFmtId="0" fontId="31" fillId="0" borderId="27" xfId="9" applyFont="1" applyBorder="1" applyAlignment="1">
      <alignment horizontal="left" vertical="center" indent="1"/>
    </xf>
    <xf numFmtId="0" fontId="31" fillId="0" borderId="27" xfId="9" applyFont="1" applyBorder="1" applyAlignment="1">
      <alignment horizontal="left" vertical="center" wrapText="1" indent="1"/>
    </xf>
    <xf numFmtId="0" fontId="31" fillId="0" borderId="28" xfId="9" applyFont="1" applyBorder="1" applyAlignment="1">
      <alignment horizontal="left" vertical="center" indent="1"/>
    </xf>
    <xf numFmtId="0" fontId="13" fillId="0" borderId="0" xfId="2" applyFont="1">
      <alignment vertical="center"/>
    </xf>
    <xf numFmtId="0" fontId="13" fillId="0" borderId="0" xfId="3" applyFont="1">
      <alignment vertical="center"/>
    </xf>
    <xf numFmtId="0" fontId="34" fillId="0" borderId="0" xfId="3" applyFont="1" applyAlignment="1">
      <alignment horizontal="left" vertical="center"/>
    </xf>
    <xf numFmtId="0" fontId="12" fillId="0" borderId="0" xfId="3" applyFont="1">
      <alignment vertical="center"/>
    </xf>
    <xf numFmtId="0" fontId="12" fillId="3" borderId="0" xfId="3" applyFont="1" applyFill="1">
      <alignment vertical="center"/>
    </xf>
    <xf numFmtId="0" fontId="35" fillId="0" borderId="0" xfId="3" applyFont="1" applyAlignment="1">
      <alignment horizontal="left" vertical="center"/>
    </xf>
    <xf numFmtId="0" fontId="12" fillId="0" borderId="0" xfId="3" applyFont="1" applyAlignment="1">
      <alignment horizontal="center" vertical="center"/>
    </xf>
    <xf numFmtId="0" fontId="6" fillId="0" borderId="0" xfId="3" applyFont="1" applyAlignment="1">
      <alignment horizontal="center" vertical="center"/>
    </xf>
    <xf numFmtId="0" fontId="12" fillId="0" borderId="0" xfId="3" applyFont="1" applyAlignment="1">
      <alignment vertical="center" shrinkToFit="1"/>
    </xf>
    <xf numFmtId="0" fontId="36" fillId="0" borderId="0" xfId="3" applyFont="1">
      <alignment vertical="center"/>
    </xf>
    <xf numFmtId="0" fontId="37" fillId="0" borderId="0" xfId="3" applyFont="1" applyAlignment="1">
      <alignment horizontal="center" vertical="center"/>
    </xf>
    <xf numFmtId="0" fontId="12" fillId="0" borderId="0" xfId="3" applyFont="1" applyAlignment="1">
      <alignment horizontal="left" vertical="center"/>
    </xf>
    <xf numFmtId="0" fontId="38" fillId="0" borderId="0" xfId="3" applyFont="1" applyAlignment="1">
      <alignment horizontal="center" vertical="center"/>
    </xf>
    <xf numFmtId="0" fontId="14" fillId="0" borderId="0" xfId="3" applyFont="1" applyAlignment="1">
      <alignment horizontal="center" vertical="center"/>
    </xf>
    <xf numFmtId="0" fontId="7" fillId="0" borderId="0" xfId="3" applyFont="1" applyAlignment="1">
      <alignment horizontal="left" vertical="center"/>
    </xf>
    <xf numFmtId="0" fontId="9" fillId="0" borderId="0" xfId="3" applyFont="1" applyAlignment="1">
      <alignment horizontal="left" vertical="center"/>
    </xf>
    <xf numFmtId="0" fontId="9" fillId="0" borderId="0" xfId="3" applyFont="1" applyAlignment="1">
      <alignment horizontal="center" vertical="center"/>
    </xf>
    <xf numFmtId="0" fontId="20" fillId="0" borderId="0" xfId="0" applyFont="1">
      <alignment vertical="center"/>
    </xf>
    <xf numFmtId="0" fontId="43" fillId="0" borderId="0" xfId="18" applyAlignment="1">
      <alignment horizontal="left" vertical="top"/>
    </xf>
    <xf numFmtId="0" fontId="44" fillId="5" borderId="45" xfId="18" applyFont="1" applyFill="1" applyBorder="1" applyAlignment="1">
      <alignment horizontal="left" vertical="top" wrapText="1"/>
    </xf>
    <xf numFmtId="0" fontId="44" fillId="5" borderId="45" xfId="18" applyFont="1" applyFill="1" applyBorder="1" applyAlignment="1">
      <alignment horizontal="center" vertical="top" wrapText="1"/>
    </xf>
    <xf numFmtId="182" fontId="46" fillId="5" borderId="45" xfId="18" applyNumberFormat="1" applyFont="1" applyFill="1" applyBorder="1" applyAlignment="1">
      <alignment horizontal="right" vertical="top" shrinkToFit="1"/>
    </xf>
    <xf numFmtId="1" fontId="46" fillId="5" borderId="45" xfId="18" applyNumberFormat="1" applyFont="1" applyFill="1" applyBorder="1" applyAlignment="1">
      <alignment horizontal="right" vertical="top" shrinkToFit="1"/>
    </xf>
    <xf numFmtId="0" fontId="44" fillId="0" borderId="45" xfId="18" applyFont="1" applyBorder="1" applyAlignment="1">
      <alignment horizontal="left" vertical="top" wrapText="1"/>
    </xf>
    <xf numFmtId="0" fontId="44" fillId="0" borderId="45" xfId="18" applyFont="1" applyBorder="1" applyAlignment="1">
      <alignment horizontal="center" vertical="top" wrapText="1"/>
    </xf>
    <xf numFmtId="182" fontId="46" fillId="0" borderId="45" xfId="18" applyNumberFormat="1" applyFont="1" applyBorder="1" applyAlignment="1">
      <alignment horizontal="right" vertical="top" shrinkToFit="1"/>
    </xf>
    <xf numFmtId="1" fontId="46" fillId="0" borderId="45" xfId="18" applyNumberFormat="1" applyFont="1" applyBorder="1" applyAlignment="1">
      <alignment horizontal="right" vertical="top" shrinkToFit="1"/>
    </xf>
    <xf numFmtId="0" fontId="47" fillId="0" borderId="0" xfId="2" applyFont="1">
      <alignment vertical="center"/>
    </xf>
    <xf numFmtId="0" fontId="48" fillId="0" borderId="0" xfId="2" applyFont="1">
      <alignment vertical="center"/>
    </xf>
    <xf numFmtId="0" fontId="49" fillId="0" borderId="0" xfId="0" applyFont="1">
      <alignment vertical="center"/>
    </xf>
    <xf numFmtId="0" fontId="41" fillId="4" borderId="0" xfId="18" applyFont="1" applyFill="1" applyAlignment="1">
      <alignment horizontal="left" wrapText="1"/>
    </xf>
    <xf numFmtId="0" fontId="12" fillId="4" borderId="0" xfId="18" applyFont="1" applyFill="1" applyAlignment="1">
      <alignment horizontal="left" vertical="top" wrapText="1" indent="2"/>
    </xf>
    <xf numFmtId="0" fontId="12" fillId="4" borderId="0" xfId="18" applyFont="1" applyFill="1" applyAlignment="1">
      <alignment horizontal="left" vertical="top" wrapText="1"/>
    </xf>
    <xf numFmtId="0" fontId="41" fillId="4" borderId="0" xfId="18" applyFont="1" applyFill="1" applyAlignment="1">
      <alignment horizontal="left" vertical="top" wrapText="1"/>
    </xf>
    <xf numFmtId="0" fontId="51" fillId="0" borderId="0" xfId="3" applyFont="1">
      <alignment vertical="center"/>
    </xf>
    <xf numFmtId="0" fontId="52" fillId="0" borderId="0" xfId="3" applyFont="1" applyAlignment="1">
      <alignment horizontal="center" vertical="center"/>
    </xf>
    <xf numFmtId="6" fontId="28" fillId="2" borderId="7" xfId="21" applyNumberFormat="1" applyFont="1" applyFill="1" applyBorder="1" applyAlignment="1">
      <alignment horizontal="center" vertical="center"/>
    </xf>
    <xf numFmtId="6" fontId="28" fillId="0" borderId="7" xfId="21" applyNumberFormat="1" applyFont="1" applyBorder="1" applyAlignment="1">
      <alignment horizontal="center" vertical="center" wrapText="1"/>
    </xf>
    <xf numFmtId="6" fontId="7" fillId="0" borderId="7" xfId="21" applyNumberFormat="1" applyFont="1" applyBorder="1" applyAlignment="1">
      <alignment horizontal="center" vertical="center" wrapText="1"/>
    </xf>
    <xf numFmtId="6" fontId="28" fillId="2" borderId="53" xfId="21" applyNumberFormat="1" applyFont="1" applyFill="1" applyBorder="1" applyAlignment="1">
      <alignment horizontal="center" vertical="center"/>
    </xf>
    <xf numFmtId="6" fontId="28" fillId="2" borderId="8" xfId="21" applyNumberFormat="1" applyFont="1" applyFill="1" applyBorder="1" applyAlignment="1">
      <alignment horizontal="center" vertical="center"/>
    </xf>
    <xf numFmtId="6" fontId="28" fillId="0" borderId="25" xfId="21" applyNumberFormat="1" applyFont="1" applyBorder="1" applyAlignment="1">
      <alignment horizontal="center" vertical="center" wrapText="1"/>
    </xf>
    <xf numFmtId="0" fontId="0" fillId="0" borderId="0" xfId="0">
      <alignment vertical="center"/>
    </xf>
    <xf numFmtId="0" fontId="28" fillId="0" borderId="3" xfId="22" applyFont="1" applyBorder="1" applyAlignment="1">
      <alignment horizontal="center" vertical="center"/>
    </xf>
    <xf numFmtId="0" fontId="28" fillId="0" borderId="0" xfId="22" applyFont="1" applyAlignment="1">
      <alignment horizontal="center" vertical="center"/>
    </xf>
    <xf numFmtId="0" fontId="59" fillId="0" borderId="0" xfId="0" applyFont="1">
      <alignment vertical="center"/>
    </xf>
    <xf numFmtId="0" fontId="11" fillId="0" borderId="0" xfId="0" applyFont="1">
      <alignment vertical="center"/>
    </xf>
    <xf numFmtId="0" fontId="61" fillId="0" borderId="0" xfId="0" applyFont="1">
      <alignment vertical="center"/>
    </xf>
    <xf numFmtId="0" fontId="62" fillId="0" borderId="0" xfId="0" applyFont="1" applyAlignment="1">
      <alignment horizontal="center" vertical="center"/>
    </xf>
    <xf numFmtId="0" fontId="63" fillId="0" borderId="0" xfId="0" applyFont="1" applyAlignment="1">
      <alignment horizontal="center" vertical="center"/>
    </xf>
    <xf numFmtId="14" fontId="63" fillId="0" borderId="0" xfId="0" applyNumberFormat="1" applyFont="1" applyAlignment="1">
      <alignment horizontal="center" vertical="center"/>
    </xf>
    <xf numFmtId="0" fontId="64" fillId="6" borderId="57" xfId="0" applyFont="1" applyFill="1" applyBorder="1" applyAlignment="1">
      <alignment horizontal="center" vertical="center"/>
    </xf>
    <xf numFmtId="0" fontId="64" fillId="6" borderId="58" xfId="0" applyFont="1" applyFill="1" applyBorder="1" applyAlignment="1">
      <alignment horizontal="center" vertical="center"/>
    </xf>
    <xf numFmtId="0" fontId="0" fillId="0" borderId="59" xfId="0" applyBorder="1">
      <alignment vertical="center"/>
    </xf>
    <xf numFmtId="0" fontId="64" fillId="6" borderId="0" xfId="0" applyFont="1" applyFill="1" applyAlignment="1">
      <alignment horizontal="center" vertical="center"/>
    </xf>
    <xf numFmtId="3" fontId="61" fillId="0" borderId="46" xfId="0" applyNumberFormat="1" applyFont="1" applyBorder="1">
      <alignment vertical="center"/>
    </xf>
    <xf numFmtId="3" fontId="61" fillId="0" borderId="49" xfId="0" applyNumberFormat="1" applyFont="1" applyBorder="1">
      <alignment vertical="center"/>
    </xf>
    <xf numFmtId="3" fontId="61" fillId="0" borderId="62" xfId="0" applyNumberFormat="1" applyFont="1" applyBorder="1">
      <alignment vertical="center"/>
    </xf>
    <xf numFmtId="3" fontId="61" fillId="0" borderId="65" xfId="0" applyNumberFormat="1" applyFont="1" applyBorder="1">
      <alignment vertical="center"/>
    </xf>
    <xf numFmtId="3" fontId="61" fillId="0" borderId="0" xfId="0" applyNumberFormat="1" applyFont="1">
      <alignment vertical="center"/>
    </xf>
    <xf numFmtId="3" fontId="61" fillId="0" borderId="68" xfId="0" applyNumberFormat="1" applyFont="1" applyBorder="1">
      <alignment vertical="center"/>
    </xf>
    <xf numFmtId="3" fontId="61" fillId="0" borderId="69" xfId="0" applyNumberFormat="1" applyFont="1" applyBorder="1">
      <alignment vertical="center"/>
    </xf>
    <xf numFmtId="3" fontId="61" fillId="0" borderId="71" xfId="0" applyNumberFormat="1" applyFont="1" applyBorder="1">
      <alignment vertical="center"/>
    </xf>
    <xf numFmtId="3" fontId="61" fillId="0" borderId="14" xfId="0" applyNumberFormat="1" applyFont="1" applyBorder="1">
      <alignment vertical="center"/>
    </xf>
    <xf numFmtId="3" fontId="61" fillId="0" borderId="35" xfId="0" applyNumberFormat="1" applyFont="1" applyBorder="1">
      <alignment vertical="center"/>
    </xf>
    <xf numFmtId="3" fontId="61" fillId="0" borderId="74" xfId="0" applyNumberFormat="1" applyFont="1" applyBorder="1">
      <alignment vertical="center"/>
    </xf>
    <xf numFmtId="3" fontId="61" fillId="0" borderId="36" xfId="0" applyNumberFormat="1" applyFont="1" applyBorder="1">
      <alignment vertical="center"/>
    </xf>
    <xf numFmtId="3" fontId="61" fillId="0" borderId="78" xfId="0" applyNumberFormat="1" applyFont="1" applyBorder="1">
      <alignment vertical="center"/>
    </xf>
    <xf numFmtId="3" fontId="68" fillId="4" borderId="22" xfId="0" applyNumberFormat="1" applyFont="1" applyFill="1" applyBorder="1">
      <alignment vertical="center"/>
    </xf>
    <xf numFmtId="3" fontId="68" fillId="4" borderId="79" xfId="0" applyNumberFormat="1" applyFont="1" applyFill="1" applyBorder="1">
      <alignment vertical="center"/>
    </xf>
    <xf numFmtId="0" fontId="11" fillId="4" borderId="80" xfId="0" applyFont="1" applyFill="1" applyBorder="1" applyAlignment="1">
      <alignment horizontal="left" vertical="center"/>
    </xf>
    <xf numFmtId="3" fontId="68" fillId="4" borderId="23" xfId="0" applyNumberFormat="1" applyFont="1" applyFill="1" applyBorder="1">
      <alignment vertical="center"/>
    </xf>
    <xf numFmtId="3" fontId="68" fillId="4" borderId="0" xfId="0" applyNumberFormat="1" applyFont="1" applyFill="1">
      <alignment vertical="center"/>
    </xf>
    <xf numFmtId="0" fontId="61" fillId="0" borderId="21" xfId="0" applyFont="1" applyBorder="1">
      <alignment vertical="center"/>
    </xf>
    <xf numFmtId="0" fontId="62" fillId="0" borderId="21" xfId="0" applyFont="1" applyBorder="1" applyAlignment="1">
      <alignment horizontal="center" vertical="center"/>
    </xf>
    <xf numFmtId="0" fontId="62" fillId="0" borderId="54" xfId="0" applyFont="1" applyBorder="1" applyAlignment="1">
      <alignment horizontal="center" vertical="center"/>
    </xf>
    <xf numFmtId="0" fontId="59" fillId="0" borderId="21" xfId="0" applyFont="1" applyBorder="1">
      <alignment vertical="center"/>
    </xf>
    <xf numFmtId="0" fontId="64" fillId="6" borderId="82" xfId="0" applyFont="1" applyFill="1" applyBorder="1" applyAlignment="1">
      <alignment horizontal="center" vertical="center"/>
    </xf>
    <xf numFmtId="3" fontId="62" fillId="0" borderId="0" xfId="0" applyNumberFormat="1" applyFont="1">
      <alignment vertical="center"/>
    </xf>
    <xf numFmtId="3" fontId="61" fillId="0" borderId="83" xfId="0" applyNumberFormat="1" applyFont="1" applyBorder="1">
      <alignment vertical="center"/>
    </xf>
    <xf numFmtId="3" fontId="61" fillId="0" borderId="85" xfId="0" applyNumberFormat="1" applyFont="1" applyBorder="1">
      <alignment vertical="center"/>
    </xf>
    <xf numFmtId="3" fontId="61" fillId="0" borderId="47" xfId="0" applyNumberFormat="1" applyFont="1" applyBorder="1">
      <alignment vertical="center"/>
    </xf>
    <xf numFmtId="3" fontId="61" fillId="0" borderId="7" xfId="0" applyNumberFormat="1" applyFont="1" applyBorder="1">
      <alignment vertical="center"/>
    </xf>
    <xf numFmtId="3" fontId="61" fillId="0" borderId="42" xfId="0" applyNumberFormat="1" applyFont="1" applyBorder="1">
      <alignment vertical="center"/>
    </xf>
    <xf numFmtId="3" fontId="69" fillId="4" borderId="0" xfId="0" applyNumberFormat="1" applyFont="1" applyFill="1">
      <alignment vertical="center"/>
    </xf>
    <xf numFmtId="3" fontId="61" fillId="0" borderId="88" xfId="0" applyNumberFormat="1" applyFont="1" applyBorder="1">
      <alignment vertical="center"/>
    </xf>
    <xf numFmtId="3" fontId="61" fillId="0" borderId="89" xfId="0" applyNumberFormat="1" applyFont="1" applyBorder="1">
      <alignment vertical="center"/>
    </xf>
    <xf numFmtId="0" fontId="59" fillId="0" borderId="90" xfId="0" applyFont="1" applyBorder="1">
      <alignment vertical="center"/>
    </xf>
    <xf numFmtId="3" fontId="68" fillId="4" borderId="78" xfId="0" applyNumberFormat="1" applyFont="1" applyFill="1" applyBorder="1">
      <alignment vertical="center"/>
    </xf>
    <xf numFmtId="3" fontId="61" fillId="0" borderId="21" xfId="0" applyNumberFormat="1" applyFont="1" applyBorder="1">
      <alignment vertical="center"/>
    </xf>
    <xf numFmtId="0" fontId="11" fillId="4" borderId="0" xfId="0" applyFont="1" applyFill="1" applyAlignment="1">
      <alignment horizontal="left" vertical="center"/>
    </xf>
    <xf numFmtId="3" fontId="61" fillId="0" borderId="90" xfId="0" applyNumberFormat="1" applyFont="1" applyBorder="1">
      <alignment vertical="center"/>
    </xf>
    <xf numFmtId="3" fontId="68" fillId="4" borderId="90" xfId="0" applyNumberFormat="1" applyFont="1" applyFill="1" applyBorder="1">
      <alignment vertical="center"/>
    </xf>
    <xf numFmtId="3" fontId="69" fillId="4" borderId="57" xfId="0" applyNumberFormat="1" applyFont="1" applyFill="1" applyBorder="1">
      <alignment vertical="center"/>
    </xf>
    <xf numFmtId="3" fontId="69" fillId="4" borderId="82" xfId="0" applyNumberFormat="1" applyFont="1" applyFill="1" applyBorder="1">
      <alignment vertical="center"/>
    </xf>
    <xf numFmtId="3" fontId="68" fillId="0" borderId="93" xfId="0" applyNumberFormat="1" applyFont="1" applyBorder="1">
      <alignment vertical="center"/>
    </xf>
    <xf numFmtId="3" fontId="68" fillId="0" borderId="0" xfId="0" applyNumberFormat="1" applyFont="1">
      <alignment vertical="center"/>
    </xf>
    <xf numFmtId="0" fontId="64" fillId="4" borderId="0" xfId="0" applyFont="1" applyFill="1" applyAlignment="1">
      <alignment horizontal="center" vertical="center"/>
    </xf>
    <xf numFmtId="0" fontId="63" fillId="0" borderId="0" xfId="0" applyFont="1" applyAlignment="1">
      <alignment horizontal="right" vertical="center"/>
    </xf>
    <xf numFmtId="38" fontId="11" fillId="0" borderId="0" xfId="1" applyFont="1" applyBorder="1">
      <alignment vertical="center"/>
    </xf>
    <xf numFmtId="0" fontId="0" fillId="0" borderId="94" xfId="0" applyBorder="1">
      <alignment vertical="center"/>
    </xf>
    <xf numFmtId="38" fontId="10" fillId="0" borderId="0" xfId="1" applyFont="1" applyBorder="1">
      <alignment vertical="center"/>
    </xf>
    <xf numFmtId="0" fontId="64" fillId="0" borderId="0" xfId="0" applyFont="1" applyAlignment="1">
      <alignment horizontal="left" vertical="center"/>
    </xf>
    <xf numFmtId="0" fontId="59" fillId="0" borderId="0" xfId="0" applyFont="1" applyAlignment="1">
      <alignment horizontal="left" vertical="center"/>
    </xf>
    <xf numFmtId="0" fontId="64" fillId="0" borderId="0" xfId="0" applyFont="1">
      <alignment vertical="center"/>
    </xf>
    <xf numFmtId="181" fontId="47" fillId="0" borderId="0" xfId="24" applyNumberFormat="1" applyFont="1">
      <alignment vertical="center"/>
    </xf>
    <xf numFmtId="0" fontId="47" fillId="0" borderId="0" xfId="24" applyFont="1">
      <alignment vertical="center"/>
    </xf>
    <xf numFmtId="184" fontId="47" fillId="0" borderId="0" xfId="25" applyNumberFormat="1" applyFont="1">
      <alignment vertical="center"/>
    </xf>
    <xf numFmtId="0" fontId="71" fillId="0" borderId="0" xfId="24" applyFont="1">
      <alignment vertical="center"/>
    </xf>
    <xf numFmtId="0" fontId="72" fillId="0" borderId="0" xfId="0" applyFont="1">
      <alignment vertical="center"/>
    </xf>
    <xf numFmtId="0" fontId="2" fillId="0" borderId="0" xfId="0" applyFont="1">
      <alignment vertical="center"/>
    </xf>
    <xf numFmtId="0" fontId="73" fillId="0" borderId="0" xfId="0" applyFont="1">
      <alignment vertical="center"/>
    </xf>
    <xf numFmtId="0" fontId="74" fillId="0" borderId="0" xfId="0" applyFont="1">
      <alignment vertical="center"/>
    </xf>
    <xf numFmtId="0" fontId="10" fillId="0" borderId="0" xfId="0" applyFont="1">
      <alignment vertical="center"/>
    </xf>
    <xf numFmtId="14" fontId="10" fillId="0" borderId="0" xfId="0" applyNumberFormat="1" applyFont="1" applyAlignment="1">
      <alignment horizontal="left" vertical="center"/>
    </xf>
    <xf numFmtId="0" fontId="10" fillId="0" borderId="0" xfId="0" applyFont="1" applyAlignment="1">
      <alignment horizontal="left" vertical="center"/>
    </xf>
    <xf numFmtId="0" fontId="75" fillId="0" borderId="0" xfId="0" applyFont="1">
      <alignment vertical="center"/>
    </xf>
    <xf numFmtId="3" fontId="61" fillId="0" borderId="99" xfId="0" applyNumberFormat="1" applyFont="1" applyBorder="1">
      <alignment vertical="center"/>
    </xf>
    <xf numFmtId="3" fontId="68" fillId="0" borderId="100" xfId="0" applyNumberFormat="1" applyFont="1" applyBorder="1">
      <alignment vertical="center"/>
    </xf>
    <xf numFmtId="3" fontId="76" fillId="0" borderId="86" xfId="0" applyNumberFormat="1" applyFont="1" applyBorder="1">
      <alignment vertical="center"/>
    </xf>
    <xf numFmtId="0" fontId="63" fillId="0" borderId="0" xfId="0" applyFont="1" applyAlignment="1">
      <alignment horizontal="right" vertical="center"/>
    </xf>
    <xf numFmtId="0" fontId="11" fillId="4" borderId="81" xfId="0" applyFont="1" applyFill="1" applyBorder="1" applyAlignment="1">
      <alignment horizontal="left" vertical="center"/>
    </xf>
    <xf numFmtId="0" fontId="0" fillId="0" borderId="0" xfId="0">
      <alignment vertical="center"/>
    </xf>
    <xf numFmtId="0" fontId="21" fillId="0" borderId="68" xfId="21" applyFont="1" applyBorder="1" applyAlignment="1">
      <alignment horizontal="center" vertical="center"/>
    </xf>
    <xf numFmtId="6" fontId="24" fillId="0" borderId="68" xfId="21" applyNumberFormat="1" applyFont="1" applyBorder="1" applyAlignment="1">
      <alignment horizontal="center" vertical="center"/>
    </xf>
    <xf numFmtId="0" fontId="24" fillId="0" borderId="68" xfId="21" applyFont="1" applyBorder="1" applyAlignment="1">
      <alignment horizontal="center" vertical="center"/>
    </xf>
    <xf numFmtId="6" fontId="16" fillId="2" borderId="68" xfId="21" applyNumberFormat="1" applyFont="1" applyFill="1" applyBorder="1" applyAlignment="1">
      <alignment horizontal="center" vertical="center" wrapText="1"/>
    </xf>
    <xf numFmtId="6" fontId="7" fillId="0" borderId="68" xfId="21" applyNumberFormat="1" applyFont="1" applyBorder="1" applyAlignment="1">
      <alignment horizontal="center" vertical="center" wrapText="1"/>
    </xf>
    <xf numFmtId="6" fontId="28" fillId="0" borderId="68" xfId="21" applyNumberFormat="1" applyFont="1" applyBorder="1" applyAlignment="1">
      <alignment horizontal="center" vertical="center" wrapText="1"/>
    </xf>
    <xf numFmtId="6" fontId="9" fillId="2" borderId="68" xfId="21" applyNumberFormat="1" applyFont="1" applyFill="1" applyBorder="1" applyAlignment="1">
      <alignment horizontal="center" vertical="center" wrapText="1"/>
    </xf>
    <xf numFmtId="56" fontId="7" fillId="0" borderId="67" xfId="21" applyNumberFormat="1" applyFont="1" applyBorder="1" applyAlignment="1">
      <alignment horizontal="center" vertical="center" wrapText="1"/>
    </xf>
    <xf numFmtId="0" fontId="16" fillId="0" borderId="68" xfId="21" applyFont="1" applyBorder="1" applyAlignment="1">
      <alignment horizontal="center" vertical="center" wrapText="1"/>
    </xf>
    <xf numFmtId="6" fontId="16" fillId="2" borderId="7" xfId="21" applyNumberFormat="1" applyFont="1" applyFill="1" applyBorder="1" applyAlignment="1">
      <alignment horizontal="center" vertical="center" wrapText="1"/>
    </xf>
    <xf numFmtId="0" fontId="79" fillId="0" borderId="0" xfId="0" applyFont="1" applyAlignment="1">
      <alignment horizontal="right" vertical="center"/>
    </xf>
    <xf numFmtId="3" fontId="76" fillId="0" borderId="65" xfId="0" applyNumberFormat="1" applyFont="1" applyBorder="1">
      <alignment vertical="center"/>
    </xf>
    <xf numFmtId="3" fontId="76" fillId="0" borderId="71" xfId="0" applyNumberFormat="1" applyFont="1" applyBorder="1">
      <alignment vertical="center"/>
    </xf>
    <xf numFmtId="3" fontId="61" fillId="0" borderId="25" xfId="0" applyNumberFormat="1" applyFont="1" applyBorder="1">
      <alignment vertical="center"/>
    </xf>
    <xf numFmtId="3" fontId="76" fillId="0" borderId="36" xfId="0" applyNumberFormat="1" applyFont="1" applyBorder="1">
      <alignment vertical="center"/>
    </xf>
    <xf numFmtId="3" fontId="70" fillId="4" borderId="23" xfId="0" applyNumberFormat="1" applyFont="1" applyFill="1" applyBorder="1">
      <alignment vertical="center"/>
    </xf>
    <xf numFmtId="0" fontId="64" fillId="4" borderId="0" xfId="0" applyFont="1" applyFill="1" applyAlignment="1">
      <alignment horizontal="center" vertical="center"/>
    </xf>
    <xf numFmtId="3" fontId="31" fillId="4" borderId="0" xfId="0" applyNumberFormat="1" applyFont="1" applyFill="1">
      <alignment vertical="center"/>
    </xf>
    <xf numFmtId="3" fontId="80" fillId="4" borderId="0" xfId="0" applyNumberFormat="1" applyFont="1" applyFill="1">
      <alignment vertical="center"/>
    </xf>
    <xf numFmtId="3" fontId="80" fillId="4" borderId="0" xfId="0" applyNumberFormat="1" applyFont="1" applyFill="1" applyAlignment="1">
      <alignment horizontal="right" vertical="center"/>
    </xf>
    <xf numFmtId="3" fontId="81" fillId="4" borderId="21" xfId="0" applyNumberFormat="1" applyFont="1" applyFill="1" applyBorder="1">
      <alignment vertical="center"/>
    </xf>
    <xf numFmtId="3" fontId="31" fillId="4" borderId="0" xfId="0" applyNumberFormat="1" applyFont="1" applyFill="1" applyAlignment="1">
      <alignment horizontal="right" vertical="center"/>
    </xf>
    <xf numFmtId="3" fontId="6" fillId="4" borderId="21" xfId="0" applyNumberFormat="1" applyFont="1" applyFill="1" applyBorder="1">
      <alignment vertical="center"/>
    </xf>
    <xf numFmtId="0" fontId="63" fillId="0" borderId="0" xfId="0" applyFont="1">
      <alignment vertical="center"/>
    </xf>
    <xf numFmtId="3" fontId="69" fillId="0" borderId="0" xfId="0" applyNumberFormat="1" applyFont="1">
      <alignment vertical="center"/>
    </xf>
    <xf numFmtId="0" fontId="64" fillId="7" borderId="57"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82" xfId="0" applyFont="1" applyFill="1" applyBorder="1" applyAlignment="1">
      <alignment horizontal="center" vertical="center"/>
    </xf>
    <xf numFmtId="38" fontId="61" fillId="0" borderId="46" xfId="1" applyFont="1" applyBorder="1" applyAlignment="1">
      <alignment vertical="center"/>
    </xf>
    <xf numFmtId="38" fontId="61" fillId="0" borderId="51" xfId="1" applyFont="1" applyBorder="1" applyAlignment="1">
      <alignment vertical="center"/>
    </xf>
    <xf numFmtId="38" fontId="61" fillId="0" borderId="1" xfId="1" applyFont="1" applyBorder="1" applyAlignment="1">
      <alignment vertical="center"/>
    </xf>
    <xf numFmtId="38" fontId="68" fillId="0" borderId="78" xfId="1" applyFont="1" applyBorder="1" applyAlignment="1">
      <alignment vertical="center"/>
    </xf>
    <xf numFmtId="3" fontId="68" fillId="0" borderId="102" xfId="0" applyNumberFormat="1" applyFont="1" applyBorder="1">
      <alignment vertical="center"/>
    </xf>
    <xf numFmtId="38" fontId="64" fillId="7" borderId="57" xfId="1" applyFont="1" applyFill="1" applyBorder="1" applyAlignment="1">
      <alignment horizontal="center" vertical="center"/>
    </xf>
    <xf numFmtId="3" fontId="61" fillId="0" borderId="103" xfId="0" applyNumberFormat="1" applyFont="1" applyBorder="1">
      <alignment vertical="center"/>
    </xf>
    <xf numFmtId="38" fontId="68" fillId="0" borderId="57" xfId="1" applyFont="1" applyBorder="1" applyAlignment="1">
      <alignment vertical="center"/>
    </xf>
    <xf numFmtId="38" fontId="0" fillId="0" borderId="90" xfId="0" applyNumberFormat="1" applyBorder="1">
      <alignment vertical="center"/>
    </xf>
    <xf numFmtId="0" fontId="56" fillId="0" borderId="0" xfId="0" applyFont="1" applyAlignment="1">
      <alignment horizontal="justify" vertical="center"/>
    </xf>
    <xf numFmtId="0" fontId="82" fillId="0" borderId="0" xfId="0" applyFont="1" applyAlignment="1">
      <alignment horizontal="justify" vertical="center"/>
    </xf>
    <xf numFmtId="0" fontId="22" fillId="0" borderId="3" xfId="7" applyFont="1" applyBorder="1" applyAlignment="1">
      <alignment horizontal="center" vertical="center"/>
    </xf>
    <xf numFmtId="0" fontId="16" fillId="0" borderId="3" xfId="7" applyFont="1" applyBorder="1" applyAlignment="1">
      <alignment horizontal="left" vertical="center" wrapText="1"/>
    </xf>
    <xf numFmtId="0" fontId="20" fillId="0" borderId="3" xfId="7" applyFont="1" applyBorder="1" applyAlignment="1">
      <alignment horizontal="left" vertical="center" wrapText="1"/>
    </xf>
    <xf numFmtId="0" fontId="16" fillId="0" borderId="3" xfId="8" applyFont="1" applyBorder="1" applyAlignment="1">
      <alignment horizontal="left" vertical="center" wrapText="1"/>
    </xf>
    <xf numFmtId="0" fontId="64" fillId="6" borderId="60" xfId="0" applyFont="1" applyFill="1" applyBorder="1" applyAlignment="1">
      <alignment horizontal="center" vertical="center"/>
    </xf>
    <xf numFmtId="0" fontId="9" fillId="0" borderId="0" xfId="3" applyFont="1" applyAlignment="1">
      <alignment horizontal="center" vertical="center"/>
    </xf>
    <xf numFmtId="0" fontId="0" fillId="0" borderId="0" xfId="0">
      <alignment vertical="center"/>
    </xf>
    <xf numFmtId="0" fontId="12" fillId="0" borderId="0" xfId="3" applyFont="1" applyAlignment="1">
      <alignment horizontal="left" vertical="center"/>
    </xf>
    <xf numFmtId="0" fontId="38" fillId="0" borderId="0" xfId="2" applyFont="1" applyAlignment="1">
      <alignment horizontal="center" vertical="center"/>
    </xf>
    <xf numFmtId="0" fontId="83" fillId="0" borderId="0" xfId="2" applyFont="1" applyAlignment="1">
      <alignment horizontal="left" vertical="center" indent="4"/>
    </xf>
    <xf numFmtId="0" fontId="14" fillId="0" borderId="0" xfId="2" applyFont="1">
      <alignment vertical="center"/>
    </xf>
    <xf numFmtId="0" fontId="14" fillId="0" borderId="0" xfId="2" applyFont="1" applyAlignment="1">
      <alignment horizontal="left" vertical="center"/>
    </xf>
    <xf numFmtId="0" fontId="14" fillId="0" borderId="0" xfId="2" applyFont="1" applyBorder="1" applyAlignment="1">
      <alignment horizontal="centerContinuous" vertical="center"/>
    </xf>
    <xf numFmtId="0" fontId="14" fillId="0" borderId="0" xfId="3" applyFont="1" applyAlignment="1">
      <alignment horizontal="left" vertical="center"/>
    </xf>
    <xf numFmtId="0" fontId="58" fillId="0" borderId="0" xfId="3" applyFont="1">
      <alignment vertical="center"/>
    </xf>
    <xf numFmtId="0" fontId="86" fillId="0" borderId="0" xfId="3" applyFont="1" applyAlignment="1">
      <alignment horizontal="left" vertical="center"/>
    </xf>
    <xf numFmtId="0" fontId="86" fillId="0" borderId="0" xfId="3" applyFont="1" applyAlignment="1">
      <alignment horizontal="center" vertical="center"/>
    </xf>
    <xf numFmtId="56" fontId="14" fillId="0" borderId="0" xfId="3" applyNumberFormat="1" applyFont="1">
      <alignment vertical="center"/>
    </xf>
    <xf numFmtId="0" fontId="14" fillId="0" borderId="0" xfId="3" applyFont="1" applyAlignment="1">
      <alignment vertical="center" wrapText="1"/>
    </xf>
    <xf numFmtId="0" fontId="88" fillId="0" borderId="0" xfId="3" applyFont="1" applyAlignment="1">
      <alignment vertical="center"/>
    </xf>
    <xf numFmtId="0" fontId="90" fillId="0" borderId="0" xfId="3" applyFont="1" applyAlignment="1">
      <alignment horizontal="center" vertical="center"/>
    </xf>
    <xf numFmtId="0" fontId="84" fillId="0" borderId="0" xfId="3" applyFont="1" applyAlignment="1">
      <alignment horizontal="left" vertical="center"/>
    </xf>
    <xf numFmtId="0" fontId="85" fillId="0" borderId="0" xfId="3" applyFont="1">
      <alignment vertical="center"/>
    </xf>
    <xf numFmtId="0" fontId="14" fillId="0" borderId="0" xfId="3" applyFont="1" applyAlignment="1">
      <alignment vertical="center" shrinkToFit="1"/>
    </xf>
    <xf numFmtId="0" fontId="14" fillId="0" borderId="0" xfId="3" applyFont="1" applyAlignment="1">
      <alignment horizontal="left" vertical="center" wrapText="1"/>
    </xf>
    <xf numFmtId="0" fontId="7" fillId="0" borderId="0" xfId="3" applyFont="1" applyAlignment="1">
      <alignment vertical="center"/>
    </xf>
    <xf numFmtId="0" fontId="9" fillId="0" borderId="0" xfId="3" applyFont="1" applyAlignment="1">
      <alignment vertical="center"/>
    </xf>
    <xf numFmtId="0" fontId="85" fillId="0" borderId="0" xfId="3" applyFont="1" applyAlignment="1">
      <alignment vertical="center"/>
    </xf>
    <xf numFmtId="0" fontId="14" fillId="0" borderId="0" xfId="3" applyFont="1" applyAlignment="1">
      <alignment vertical="center"/>
    </xf>
    <xf numFmtId="0" fontId="86" fillId="0" borderId="0" xfId="3" applyFont="1" applyAlignment="1">
      <alignment vertical="center"/>
    </xf>
    <xf numFmtId="0" fontId="87" fillId="0" borderId="0" xfId="3" applyFont="1" applyAlignment="1">
      <alignment vertical="center"/>
    </xf>
    <xf numFmtId="0" fontId="86" fillId="0" borderId="0" xfId="3" applyFont="1" applyAlignment="1">
      <alignment horizontal="left" vertical="top"/>
    </xf>
    <xf numFmtId="0" fontId="58" fillId="0" borderId="0" xfId="3" applyFont="1" applyAlignment="1">
      <alignment vertical="center"/>
    </xf>
    <xf numFmtId="56" fontId="14" fillId="0" borderId="0" xfId="3" applyNumberFormat="1" applyFont="1" applyAlignment="1">
      <alignment vertical="center"/>
    </xf>
    <xf numFmtId="0" fontId="88" fillId="0" borderId="0" xfId="3" applyFont="1" applyAlignment="1">
      <alignment horizontal="center" vertical="center"/>
    </xf>
    <xf numFmtId="0" fontId="91" fillId="0" borderId="0" xfId="3" applyFont="1" applyAlignment="1">
      <alignment vertical="center"/>
    </xf>
    <xf numFmtId="0" fontId="89" fillId="0" borderId="0" xfId="3" applyFont="1" applyAlignment="1">
      <alignment horizontal="center" vertical="center"/>
    </xf>
    <xf numFmtId="0" fontId="92" fillId="0" borderId="0" xfId="2" applyFont="1" applyBorder="1" applyAlignment="1">
      <alignment horizontal="centerContinuous" vertical="center"/>
    </xf>
    <xf numFmtId="0" fontId="92" fillId="0" borderId="0" xfId="2" applyFont="1" applyBorder="1">
      <alignment vertical="center"/>
    </xf>
    <xf numFmtId="0" fontId="92" fillId="0" borderId="0" xfId="2" applyFont="1" applyBorder="1" applyAlignment="1">
      <alignment horizontal="center" vertical="center"/>
    </xf>
    <xf numFmtId="0" fontId="92" fillId="0" borderId="0" xfId="2" applyFont="1" applyBorder="1" applyAlignment="1">
      <alignment horizontal="left" vertical="center"/>
    </xf>
    <xf numFmtId="0" fontId="93" fillId="0" borderId="0" xfId="2" applyFont="1" applyBorder="1" applyAlignment="1">
      <alignment horizontal="left" vertical="center"/>
    </xf>
    <xf numFmtId="0" fontId="93" fillId="0" borderId="0" xfId="2" applyFont="1" applyBorder="1" applyAlignment="1">
      <alignment horizontal="center" vertical="center"/>
    </xf>
    <xf numFmtId="0" fontId="94" fillId="0" borderId="0" xfId="2" applyFont="1" applyBorder="1" applyAlignment="1">
      <alignment horizontal="center" vertical="center"/>
    </xf>
    <xf numFmtId="0" fontId="95" fillId="0" borderId="0" xfId="2" applyFont="1" applyBorder="1" applyAlignment="1">
      <alignment horizontal="center" vertical="center"/>
    </xf>
    <xf numFmtId="0" fontId="96" fillId="0" borderId="0" xfId="2" applyFont="1" applyBorder="1" applyAlignment="1">
      <alignment horizontal="left" vertical="center" indent="1"/>
    </xf>
    <xf numFmtId="0" fontId="97" fillId="0" borderId="0" xfId="3" applyFont="1" applyAlignment="1">
      <alignment horizontal="left" vertical="center"/>
    </xf>
    <xf numFmtId="0" fontId="98" fillId="0" borderId="0" xfId="3" applyFont="1" applyAlignment="1">
      <alignment vertical="center"/>
    </xf>
    <xf numFmtId="0" fontId="99" fillId="0" borderId="0" xfId="3" applyFont="1" applyAlignment="1">
      <alignment horizontal="left" vertical="center"/>
    </xf>
    <xf numFmtId="0" fontId="15" fillId="0" borderId="0" xfId="3" applyFont="1" applyAlignment="1">
      <alignment vertical="center"/>
    </xf>
    <xf numFmtId="0" fontId="100" fillId="0" borderId="0" xfId="3" applyFont="1" applyAlignment="1">
      <alignment vertical="center"/>
    </xf>
    <xf numFmtId="0" fontId="101" fillId="0" borderId="0" xfId="3" applyFont="1" applyAlignment="1">
      <alignment vertical="center"/>
    </xf>
    <xf numFmtId="0" fontId="7" fillId="0" borderId="0" xfId="0" applyFont="1">
      <alignment vertical="center"/>
    </xf>
    <xf numFmtId="0" fontId="102" fillId="0" borderId="0" xfId="0" applyFont="1" applyAlignment="1">
      <alignment horizontal="right" vertical="center"/>
    </xf>
    <xf numFmtId="0" fontId="103" fillId="0" borderId="0" xfId="3" applyFont="1" applyAlignment="1">
      <alignment horizontal="left" vertical="center"/>
    </xf>
    <xf numFmtId="0" fontId="19" fillId="0" borderId="0" xfId="3" applyFont="1" applyAlignment="1">
      <alignment vertical="center"/>
    </xf>
    <xf numFmtId="0" fontId="99" fillId="0" borderId="0" xfId="3" applyFont="1" applyAlignment="1">
      <alignment vertical="center"/>
    </xf>
    <xf numFmtId="0" fontId="15" fillId="0" borderId="0" xfId="5" applyFont="1" applyAlignment="1">
      <alignment vertical="center"/>
    </xf>
    <xf numFmtId="0" fontId="84" fillId="0" borderId="0" xfId="3" applyFont="1" applyAlignment="1">
      <alignment vertical="center"/>
    </xf>
    <xf numFmtId="0" fontId="85" fillId="0" borderId="0" xfId="5" applyFont="1" applyAlignment="1">
      <alignment vertical="center"/>
    </xf>
    <xf numFmtId="0" fontId="54" fillId="0" borderId="3" xfId="7" applyFont="1" applyBorder="1" applyAlignment="1">
      <alignment horizontal="center" vertical="center"/>
    </xf>
    <xf numFmtId="0" fontId="11" fillId="4" borderId="80" xfId="0" applyFont="1" applyFill="1" applyBorder="1" applyAlignment="1">
      <alignment horizontal="left" vertical="center" shrinkToFit="1"/>
    </xf>
    <xf numFmtId="0" fontId="64" fillId="0" borderId="63" xfId="0" applyFont="1" applyBorder="1" applyAlignment="1">
      <alignment horizontal="left" vertical="center" shrinkToFit="1"/>
    </xf>
    <xf numFmtId="0" fontId="66" fillId="0" borderId="70" xfId="0" applyFont="1" applyBorder="1" applyAlignment="1">
      <alignment horizontal="left" vertical="center" shrinkToFit="1"/>
    </xf>
    <xf numFmtId="0" fontId="64" fillId="0" borderId="70" xfId="0" applyFont="1" applyBorder="1" applyAlignment="1">
      <alignment horizontal="left" vertical="center" shrinkToFit="1"/>
    </xf>
    <xf numFmtId="0" fontId="64" fillId="0" borderId="75" xfId="0" applyFont="1" applyBorder="1" applyAlignment="1">
      <alignment horizontal="left" vertical="center" shrinkToFit="1"/>
    </xf>
    <xf numFmtId="0" fontId="64" fillId="0" borderId="84" xfId="0" applyFont="1" applyBorder="1" applyAlignment="1">
      <alignment horizontal="left" vertical="center" shrinkToFit="1"/>
    </xf>
    <xf numFmtId="0" fontId="64" fillId="0" borderId="34" xfId="0" applyFont="1" applyBorder="1" applyAlignment="1">
      <alignment horizontal="left" vertical="center" shrinkToFit="1"/>
    </xf>
    <xf numFmtId="0" fontId="64" fillId="0" borderId="95" xfId="0" applyFont="1" applyBorder="1" applyAlignment="1">
      <alignment horizontal="left" vertical="center" shrinkToFit="1"/>
    </xf>
    <xf numFmtId="3" fontId="68" fillId="4" borderId="105" xfId="0" applyNumberFormat="1" applyFont="1" applyFill="1" applyBorder="1">
      <alignment vertical="center"/>
    </xf>
    <xf numFmtId="3" fontId="68" fillId="4" borderId="102" xfId="0" applyNumberFormat="1" applyFont="1" applyFill="1" applyBorder="1">
      <alignment vertical="center"/>
    </xf>
    <xf numFmtId="3" fontId="61" fillId="0" borderId="22" xfId="0" applyNumberFormat="1" applyFont="1" applyBorder="1">
      <alignment vertical="center"/>
    </xf>
    <xf numFmtId="0" fontId="84" fillId="0" borderId="0" xfId="2" applyFont="1">
      <alignment vertical="center"/>
    </xf>
    <xf numFmtId="0" fontId="85" fillId="0" borderId="0" xfId="2" applyFont="1">
      <alignment vertical="center"/>
    </xf>
    <xf numFmtId="0" fontId="16" fillId="0" borderId="0" xfId="13" applyFont="1"/>
    <xf numFmtId="178" fontId="16" fillId="0" borderId="0" xfId="13" applyNumberFormat="1" applyFont="1"/>
    <xf numFmtId="0" fontId="99" fillId="0" borderId="0" xfId="2" applyFont="1">
      <alignment vertical="center"/>
    </xf>
    <xf numFmtId="0" fontId="15" fillId="0" borderId="0" xfId="2" applyFont="1">
      <alignment vertical="center"/>
    </xf>
    <xf numFmtId="0" fontId="7" fillId="0" borderId="0" xfId="13" applyFont="1"/>
    <xf numFmtId="178" fontId="7" fillId="0" borderId="0" xfId="13" applyNumberFormat="1" applyFont="1"/>
    <xf numFmtId="0" fontId="27" fillId="0" borderId="0" xfId="2" applyFont="1">
      <alignment vertical="center"/>
    </xf>
    <xf numFmtId="0" fontId="7" fillId="0" borderId="0" xfId="2" applyFont="1" applyAlignment="1">
      <alignment horizontal="left" vertical="center"/>
    </xf>
    <xf numFmtId="0" fontId="17" fillId="0" borderId="0" xfId="2" applyFont="1">
      <alignment vertical="center"/>
    </xf>
    <xf numFmtId="0" fontId="28" fillId="0" borderId="0" xfId="23" applyFont="1">
      <alignment vertical="center"/>
    </xf>
    <xf numFmtId="0" fontId="28" fillId="0" borderId="0" xfId="22" applyFont="1">
      <alignment vertical="center"/>
    </xf>
    <xf numFmtId="0" fontId="20" fillId="0" borderId="0" xfId="22" applyFont="1">
      <alignment vertical="center"/>
    </xf>
    <xf numFmtId="0" fontId="20" fillId="0" borderId="0" xfId="23" applyFont="1">
      <alignment vertical="center"/>
    </xf>
    <xf numFmtId="0" fontId="26" fillId="0" borderId="0" xfId="23" applyFont="1">
      <alignment vertical="center"/>
    </xf>
    <xf numFmtId="0" fontId="28" fillId="0" borderId="46" xfId="22" applyFont="1" applyBorder="1" applyAlignment="1">
      <alignment horizontal="center" vertical="center"/>
    </xf>
    <xf numFmtId="0" fontId="28" fillId="0" borderId="35" xfId="22" applyFont="1" applyBorder="1" applyAlignment="1">
      <alignment horizontal="center" vertical="center"/>
    </xf>
    <xf numFmtId="0" fontId="33" fillId="0" borderId="0" xfId="9" applyFont="1">
      <alignment vertical="center"/>
    </xf>
    <xf numFmtId="0" fontId="107" fillId="0" borderId="0" xfId="9" applyFont="1">
      <alignment vertical="center"/>
    </xf>
    <xf numFmtId="0" fontId="33" fillId="0" borderId="9" xfId="9" applyFont="1" applyBorder="1" applyAlignment="1">
      <alignment horizontal="centerContinuous" vertical="center"/>
    </xf>
    <xf numFmtId="0" fontId="33" fillId="0" borderId="10" xfId="9" applyFont="1" applyBorder="1" applyAlignment="1">
      <alignment horizontal="centerContinuous" vertical="center"/>
    </xf>
    <xf numFmtId="0" fontId="33" fillId="0" borderId="11" xfId="9" applyFont="1" applyBorder="1" applyAlignment="1">
      <alignment horizontal="centerContinuous" vertical="center"/>
    </xf>
    <xf numFmtId="0" fontId="33" fillId="0" borderId="106" xfId="9" applyFont="1" applyBorder="1" applyAlignment="1">
      <alignment horizontal="center" vertical="center"/>
    </xf>
    <xf numFmtId="0" fontId="33" fillId="0" borderId="0" xfId="9" applyFont="1" applyAlignment="1">
      <alignment horizontal="centerContinuous" vertical="center"/>
    </xf>
    <xf numFmtId="0" fontId="107" fillId="0" borderId="13" xfId="9" applyFont="1" applyBorder="1">
      <alignment vertical="center"/>
    </xf>
    <xf numFmtId="176" fontId="107" fillId="0" borderId="14" xfId="10" applyNumberFormat="1" applyFont="1" applyBorder="1">
      <alignment vertical="center"/>
    </xf>
    <xf numFmtId="0" fontId="33" fillId="0" borderId="15" xfId="9" applyFont="1" applyBorder="1" applyAlignment="1">
      <alignment horizontal="left" vertical="center" indent="1"/>
    </xf>
    <xf numFmtId="0" fontId="33" fillId="0" borderId="0" xfId="9" applyFont="1" applyAlignment="1">
      <alignment horizontal="left" vertical="center" indent="1"/>
    </xf>
    <xf numFmtId="0" fontId="33" fillId="0" borderId="16" xfId="9" applyFont="1" applyBorder="1">
      <alignment vertical="center"/>
    </xf>
    <xf numFmtId="0" fontId="33" fillId="0" borderId="17" xfId="9" applyFont="1" applyBorder="1">
      <alignment vertical="center"/>
    </xf>
    <xf numFmtId="176" fontId="33" fillId="0" borderId="18" xfId="10" applyNumberFormat="1" applyFont="1" applyBorder="1">
      <alignment vertical="center"/>
    </xf>
    <xf numFmtId="0" fontId="33" fillId="0" borderId="19" xfId="9" applyFont="1" applyBorder="1" applyAlignment="1">
      <alignment horizontal="left" vertical="center" indent="1"/>
    </xf>
    <xf numFmtId="0" fontId="107" fillId="0" borderId="20" xfId="9" applyFont="1" applyBorder="1">
      <alignment vertical="center"/>
    </xf>
    <xf numFmtId="0" fontId="107" fillId="0" borderId="21" xfId="9" applyFont="1" applyBorder="1">
      <alignment vertical="center"/>
    </xf>
    <xf numFmtId="176" fontId="33" fillId="0" borderId="22" xfId="10" applyNumberFormat="1" applyFont="1" applyBorder="1">
      <alignment vertical="center"/>
    </xf>
    <xf numFmtId="176" fontId="107" fillId="0" borderId="22" xfId="10" applyNumberFormat="1" applyFont="1" applyBorder="1">
      <alignment vertical="center"/>
    </xf>
    <xf numFmtId="0" fontId="33" fillId="0" borderId="23" xfId="9" applyFont="1" applyBorder="1" applyAlignment="1">
      <alignment horizontal="left" vertical="center" indent="1"/>
    </xf>
    <xf numFmtId="0" fontId="107" fillId="0" borderId="24" xfId="9" applyFont="1" applyBorder="1">
      <alignment vertical="center"/>
    </xf>
    <xf numFmtId="0" fontId="33" fillId="0" borderId="8" xfId="9" applyFont="1" applyBorder="1">
      <alignment vertical="center"/>
    </xf>
    <xf numFmtId="176" fontId="107" fillId="0" borderId="25" xfId="10" applyNumberFormat="1" applyFont="1" applyBorder="1">
      <alignment vertical="center"/>
    </xf>
    <xf numFmtId="0" fontId="33" fillId="0" borderId="26" xfId="9" applyFont="1" applyBorder="1" applyAlignment="1">
      <alignment horizontal="left" vertical="center" indent="1"/>
    </xf>
    <xf numFmtId="0" fontId="33" fillId="0" borderId="13" xfId="9" applyFont="1" applyBorder="1">
      <alignment vertical="center"/>
    </xf>
    <xf numFmtId="176" fontId="33" fillId="0" borderId="14" xfId="10" applyNumberFormat="1" applyFont="1" applyBorder="1">
      <alignment vertical="center"/>
    </xf>
    <xf numFmtId="0" fontId="33" fillId="0" borderId="27" xfId="9" applyFont="1" applyBorder="1" applyAlignment="1">
      <alignment horizontal="left" vertical="center" indent="1"/>
    </xf>
    <xf numFmtId="0" fontId="33" fillId="0" borderId="27" xfId="9" applyFont="1" applyBorder="1" applyAlignment="1">
      <alignment horizontal="left" vertical="center" wrapText="1" indent="1"/>
    </xf>
    <xf numFmtId="0" fontId="33" fillId="0" borderId="0" xfId="9" applyFont="1" applyAlignment="1">
      <alignment horizontal="left" vertical="center" wrapText="1" indent="1"/>
    </xf>
    <xf numFmtId="0" fontId="33" fillId="0" borderId="28" xfId="9" applyFont="1" applyBorder="1" applyAlignment="1">
      <alignment horizontal="left" vertical="center" indent="1"/>
    </xf>
    <xf numFmtId="0" fontId="33" fillId="0" borderId="23" xfId="9" applyFont="1" applyBorder="1">
      <alignment vertical="center"/>
    </xf>
    <xf numFmtId="0" fontId="33" fillId="0" borderId="0" xfId="9" applyFont="1" applyAlignment="1">
      <alignment horizontal="right" vertical="center" indent="1"/>
    </xf>
    <xf numFmtId="0" fontId="33" fillId="0" borderId="12" xfId="9" applyFont="1" applyBorder="1" applyAlignment="1">
      <alignment horizontal="centerContinuous" vertical="center"/>
    </xf>
    <xf numFmtId="0" fontId="107" fillId="0" borderId="29" xfId="11" applyFont="1" applyBorder="1">
      <alignment vertical="center"/>
    </xf>
    <xf numFmtId="0" fontId="33" fillId="0" borderId="30" xfId="9" applyFont="1" applyBorder="1">
      <alignment vertical="center"/>
    </xf>
    <xf numFmtId="176" fontId="33" fillId="0" borderId="31" xfId="1" applyNumberFormat="1" applyFont="1" applyBorder="1">
      <alignment vertical="center"/>
    </xf>
    <xf numFmtId="176" fontId="107" fillId="0" borderId="31" xfId="1" applyNumberFormat="1" applyFont="1" applyBorder="1">
      <alignment vertical="center"/>
    </xf>
    <xf numFmtId="176" fontId="33" fillId="0" borderId="32" xfId="1" applyNumberFormat="1" applyFont="1" applyBorder="1">
      <alignment vertical="center"/>
    </xf>
    <xf numFmtId="0" fontId="107" fillId="0" borderId="33" xfId="11" applyFont="1" applyBorder="1">
      <alignment vertical="center"/>
    </xf>
    <xf numFmtId="0" fontId="33" fillId="0" borderId="34" xfId="9" applyFont="1" applyBorder="1">
      <alignment vertical="center"/>
    </xf>
    <xf numFmtId="176" fontId="33" fillId="0" borderId="35" xfId="1" applyNumberFormat="1" applyFont="1" applyBorder="1">
      <alignment vertical="center"/>
    </xf>
    <xf numFmtId="176" fontId="107" fillId="0" borderId="35" xfId="1" applyNumberFormat="1" applyFont="1" applyBorder="1">
      <alignment vertical="center"/>
    </xf>
    <xf numFmtId="176" fontId="33" fillId="0" borderId="36" xfId="1" applyNumberFormat="1" applyFont="1" applyBorder="1">
      <alignment vertical="center"/>
    </xf>
    <xf numFmtId="0" fontId="107" fillId="0" borderId="20" xfId="11" applyFont="1" applyBorder="1">
      <alignment vertical="center"/>
    </xf>
    <xf numFmtId="0" fontId="33" fillId="0" borderId="21" xfId="9" applyFont="1" applyBorder="1">
      <alignment vertical="center"/>
    </xf>
    <xf numFmtId="176" fontId="33" fillId="0" borderId="22" xfId="1" applyNumberFormat="1" applyFont="1" applyBorder="1">
      <alignment vertical="center"/>
    </xf>
    <xf numFmtId="176" fontId="107" fillId="0" borderId="22" xfId="1" applyNumberFormat="1" applyFont="1" applyBorder="1">
      <alignment vertical="center"/>
    </xf>
    <xf numFmtId="176" fontId="33" fillId="0" borderId="23" xfId="1" applyNumberFormat="1" applyFont="1" applyBorder="1">
      <alignment vertical="center"/>
    </xf>
    <xf numFmtId="0" fontId="33" fillId="0" borderId="35" xfId="9" applyFont="1" applyBorder="1" applyAlignment="1">
      <alignment horizontal="center" vertical="center"/>
    </xf>
    <xf numFmtId="0" fontId="33" fillId="0" borderId="37" xfId="9" applyFont="1" applyBorder="1" applyAlignment="1">
      <alignment horizontal="center" vertical="center"/>
    </xf>
    <xf numFmtId="176" fontId="33" fillId="0" borderId="37" xfId="12" applyNumberFormat="1" applyFont="1" applyBorder="1">
      <alignment vertical="center"/>
    </xf>
    <xf numFmtId="0" fontId="33" fillId="0" borderId="37" xfId="9" applyFont="1" applyBorder="1">
      <alignment vertical="center"/>
    </xf>
    <xf numFmtId="176" fontId="33" fillId="0" borderId="37" xfId="9" applyNumberFormat="1" applyFont="1" applyBorder="1">
      <alignment vertical="center"/>
    </xf>
    <xf numFmtId="177" fontId="33" fillId="0" borderId="37" xfId="9" applyNumberFormat="1" applyFont="1" applyBorder="1" applyAlignment="1">
      <alignment vertical="center" shrinkToFit="1"/>
    </xf>
    <xf numFmtId="0" fontId="33" fillId="0" borderId="3" xfId="9" applyFont="1" applyBorder="1" applyAlignment="1">
      <alignment horizontal="center" vertical="center"/>
    </xf>
    <xf numFmtId="176" fontId="33" fillId="0" borderId="3" xfId="12" applyNumberFormat="1" applyFont="1" applyBorder="1">
      <alignment vertical="center"/>
    </xf>
    <xf numFmtId="0" fontId="33" fillId="0" borderId="3" xfId="9" applyFont="1" applyBorder="1">
      <alignment vertical="center"/>
    </xf>
    <xf numFmtId="177" fontId="33" fillId="0" borderId="3" xfId="12" applyNumberFormat="1" applyFont="1" applyBorder="1" applyAlignment="1">
      <alignment vertical="center" shrinkToFit="1"/>
    </xf>
    <xf numFmtId="176" fontId="33" fillId="0" borderId="3" xfId="9" applyNumberFormat="1" applyFont="1" applyBorder="1">
      <alignment vertical="center"/>
    </xf>
    <xf numFmtId="0" fontId="109" fillId="0" borderId="0" xfId="0" applyFont="1">
      <alignment vertical="center"/>
    </xf>
    <xf numFmtId="0" fontId="58" fillId="0" borderId="0" xfId="3" applyFont="1" applyAlignment="1">
      <alignment horizontal="left" vertical="top" indent="1"/>
    </xf>
    <xf numFmtId="0" fontId="29" fillId="0" borderId="0" xfId="3" applyFont="1" applyAlignment="1">
      <alignment horizontal="center" vertical="center"/>
    </xf>
    <xf numFmtId="0" fontId="84" fillId="0" borderId="0" xfId="20" applyFont="1" applyAlignment="1">
      <alignment horizontal="left" vertical="center"/>
    </xf>
    <xf numFmtId="0" fontId="9" fillId="0" borderId="0" xfId="20" applyFont="1">
      <alignment vertical="center"/>
    </xf>
    <xf numFmtId="0" fontId="85" fillId="0" borderId="0" xfId="14" applyFont="1" applyAlignment="1">
      <alignment horizontal="left" vertical="center"/>
    </xf>
    <xf numFmtId="0" fontId="23" fillId="0" borderId="0" xfId="14" applyFont="1" applyAlignment="1">
      <alignment vertical="center"/>
    </xf>
    <xf numFmtId="0" fontId="23" fillId="0" borderId="0" xfId="14" applyFont="1" applyAlignment="1">
      <alignment horizontal="left" vertical="center"/>
    </xf>
    <xf numFmtId="0" fontId="23" fillId="0" borderId="0" xfId="19" applyFont="1" applyAlignment="1">
      <alignment vertical="center"/>
    </xf>
    <xf numFmtId="0" fontId="23" fillId="0" borderId="0" xfId="19" applyFont="1" applyAlignment="1">
      <alignment horizontal="left" vertical="center"/>
    </xf>
    <xf numFmtId="6" fontId="23" fillId="0" borderId="0" xfId="19" applyNumberFormat="1" applyFont="1" applyAlignment="1">
      <alignment vertical="center"/>
    </xf>
    <xf numFmtId="0" fontId="15" fillId="0" borderId="0" xfId="3" applyFont="1">
      <alignment vertical="center"/>
    </xf>
    <xf numFmtId="0" fontId="99" fillId="0" borderId="0" xfId="20" applyFont="1" applyAlignment="1">
      <alignment horizontal="left" vertical="center"/>
    </xf>
    <xf numFmtId="0" fontId="15" fillId="0" borderId="0" xfId="14" applyFont="1" applyAlignment="1">
      <alignment horizontal="left" vertical="center"/>
    </xf>
    <xf numFmtId="0" fontId="60" fillId="0" borderId="0" xfId="0" applyFont="1" applyAlignment="1">
      <alignment vertical="center"/>
    </xf>
    <xf numFmtId="38" fontId="61" fillId="0" borderId="65" xfId="1" applyFont="1" applyBorder="1">
      <alignment vertical="center"/>
    </xf>
    <xf numFmtId="38" fontId="61" fillId="0" borderId="97" xfId="1" applyFont="1" applyBorder="1">
      <alignment vertical="center"/>
    </xf>
    <xf numFmtId="38" fontId="68" fillId="0" borderId="97" xfId="1" applyFont="1" applyBorder="1">
      <alignment vertical="center"/>
    </xf>
    <xf numFmtId="38" fontId="61" fillId="0" borderId="71" xfId="1" applyFont="1" applyBorder="1">
      <alignment vertical="center"/>
    </xf>
    <xf numFmtId="176" fontId="107" fillId="0" borderId="31" xfId="9" applyNumberFormat="1" applyFont="1" applyBorder="1">
      <alignment vertical="center"/>
    </xf>
    <xf numFmtId="176" fontId="107" fillId="0" borderId="35" xfId="12" applyNumberFormat="1" applyFont="1" applyBorder="1">
      <alignment vertical="center"/>
    </xf>
    <xf numFmtId="176" fontId="107" fillId="0" borderId="36" xfId="10" applyNumberFormat="1" applyFont="1" applyBorder="1">
      <alignment vertical="center"/>
    </xf>
    <xf numFmtId="176" fontId="107" fillId="0" borderId="22" xfId="11" applyNumberFormat="1" applyFont="1" applyBorder="1">
      <alignment vertical="center"/>
    </xf>
    <xf numFmtId="176" fontId="107" fillId="0" borderId="23" xfId="10" applyNumberFormat="1" applyFont="1" applyBorder="1">
      <alignment vertical="center"/>
    </xf>
    <xf numFmtId="0" fontId="104" fillId="0" borderId="0" xfId="9" applyFont="1">
      <alignment vertical="center"/>
    </xf>
    <xf numFmtId="0" fontId="105" fillId="0" borderId="0" xfId="9" applyFont="1">
      <alignment vertical="center"/>
    </xf>
    <xf numFmtId="176" fontId="107" fillId="0" borderId="27" xfId="10" applyNumberFormat="1" applyFont="1" applyBorder="1">
      <alignment vertical="center"/>
    </xf>
    <xf numFmtId="0" fontId="84" fillId="0" borderId="0" xfId="2" applyFont="1" applyAlignment="1">
      <alignment horizontal="left" vertical="center"/>
    </xf>
    <xf numFmtId="3" fontId="9" fillId="0" borderId="44" xfId="13" applyNumberFormat="1" applyFont="1" applyBorder="1" applyAlignment="1">
      <alignment horizontal="center" vertical="center"/>
    </xf>
    <xf numFmtId="181" fontId="16" fillId="0" borderId="44" xfId="13" applyNumberFormat="1" applyFont="1" applyBorder="1" applyAlignment="1">
      <alignment vertical="center"/>
    </xf>
    <xf numFmtId="3" fontId="115" fillId="0" borderId="0" xfId="13" applyNumberFormat="1" applyFont="1" applyAlignment="1">
      <alignment horizontal="center" vertical="center"/>
    </xf>
    <xf numFmtId="0" fontId="111" fillId="0" borderId="42" xfId="13" applyFont="1" applyBorder="1" applyAlignment="1">
      <alignment horizontal="center" vertical="center"/>
    </xf>
    <xf numFmtId="179" fontId="112" fillId="0" borderId="0" xfId="16" applyFont="1" applyFill="1" applyBorder="1" applyAlignment="1" applyProtection="1">
      <alignment horizontal="center" vertical="center"/>
    </xf>
    <xf numFmtId="0" fontId="16" fillId="0" borderId="0" xfId="13" applyFont="1" applyAlignment="1">
      <alignment horizontal="right" vertical="center"/>
    </xf>
    <xf numFmtId="0" fontId="16" fillId="0" borderId="0" xfId="13" applyFont="1" applyAlignment="1">
      <alignment horizontal="center" vertical="center"/>
    </xf>
    <xf numFmtId="0" fontId="9" fillId="0" borderId="42" xfId="13" applyFont="1" applyBorder="1" applyAlignment="1">
      <alignment horizontal="center" vertical="center"/>
    </xf>
    <xf numFmtId="0" fontId="99" fillId="0" borderId="0" xfId="2" applyFont="1" applyAlignment="1">
      <alignment horizontal="left" vertical="center"/>
    </xf>
    <xf numFmtId="0" fontId="9" fillId="0" borderId="0" xfId="2" applyFont="1" applyAlignment="1">
      <alignment vertical="center"/>
    </xf>
    <xf numFmtId="0" fontId="85" fillId="0" borderId="0" xfId="5" applyFont="1" applyAlignment="1">
      <alignment horizontal="left" vertical="center"/>
    </xf>
    <xf numFmtId="0" fontId="16" fillId="0" borderId="0" xfId="13" applyFont="1" applyAlignment="1">
      <alignment vertical="center"/>
    </xf>
    <xf numFmtId="0" fontId="112" fillId="0" borderId="38" xfId="13" applyFont="1" applyBorder="1" applyAlignment="1">
      <alignment vertical="center"/>
    </xf>
    <xf numFmtId="0" fontId="112" fillId="0" borderId="0" xfId="13" applyFont="1" applyAlignment="1">
      <alignment vertical="center"/>
    </xf>
    <xf numFmtId="178" fontId="112" fillId="0" borderId="0" xfId="13" applyNumberFormat="1" applyFont="1" applyAlignment="1">
      <alignment vertical="center"/>
    </xf>
    <xf numFmtId="0" fontId="112" fillId="0" borderId="39" xfId="13" applyFont="1" applyBorder="1" applyAlignment="1">
      <alignment horizontal="center" vertical="center"/>
    </xf>
    <xf numFmtId="0" fontId="112" fillId="0" borderId="40" xfId="13" applyFont="1" applyBorder="1" applyAlignment="1">
      <alignment vertical="center"/>
    </xf>
    <xf numFmtId="179" fontId="111" fillId="0" borderId="8" xfId="16" applyFont="1" applyFill="1" applyBorder="1" applyAlignment="1" applyProtection="1">
      <alignment vertical="center"/>
    </xf>
    <xf numFmtId="179" fontId="112" fillId="0" borderId="8" xfId="16" applyFont="1" applyFill="1" applyBorder="1" applyAlignment="1" applyProtection="1">
      <alignment vertical="center"/>
    </xf>
    <xf numFmtId="0" fontId="112" fillId="0" borderId="8" xfId="13" applyFont="1" applyBorder="1" applyAlignment="1">
      <alignment vertical="center"/>
    </xf>
    <xf numFmtId="179" fontId="112" fillId="0" borderId="8" xfId="13" applyNumberFormat="1" applyFont="1" applyBorder="1" applyAlignment="1">
      <alignment vertical="center"/>
    </xf>
    <xf numFmtId="178" fontId="112" fillId="0" borderId="41" xfId="13" applyNumberFormat="1" applyFont="1" applyBorder="1" applyAlignment="1">
      <alignment vertical="center"/>
    </xf>
    <xf numFmtId="0" fontId="111" fillId="0" borderId="42" xfId="13" applyFont="1" applyBorder="1" applyAlignment="1">
      <alignment horizontal="left" vertical="center"/>
    </xf>
    <xf numFmtId="0" fontId="112" fillId="0" borderId="0" xfId="16" applyNumberFormat="1" applyFont="1" applyFill="1" applyBorder="1" applyAlignment="1" applyProtection="1">
      <alignment vertical="center"/>
    </xf>
    <xf numFmtId="179" fontId="112" fillId="0" borderId="0" xfId="16" applyFont="1" applyFill="1" applyBorder="1" applyAlignment="1" applyProtection="1">
      <alignment vertical="center"/>
    </xf>
    <xf numFmtId="178" fontId="112" fillId="0" borderId="1" xfId="16" applyNumberFormat="1" applyFont="1" applyFill="1" applyBorder="1" applyAlignment="1" applyProtection="1">
      <alignment vertical="center"/>
    </xf>
    <xf numFmtId="0" fontId="111" fillId="0" borderId="42" xfId="13" applyFont="1" applyBorder="1" applyAlignment="1">
      <alignment horizontal="right" vertical="center"/>
    </xf>
    <xf numFmtId="179" fontId="111" fillId="0" borderId="0" xfId="16" applyFont="1" applyFill="1" applyBorder="1" applyAlignment="1" applyProtection="1">
      <alignment vertical="center"/>
    </xf>
    <xf numFmtId="179" fontId="113" fillId="0" borderId="0" xfId="17" applyFont="1" applyFill="1" applyBorder="1" applyAlignment="1">
      <alignment vertical="center"/>
    </xf>
    <xf numFmtId="178" fontId="16" fillId="0" borderId="1" xfId="13" applyNumberFormat="1" applyFont="1" applyBorder="1" applyAlignment="1">
      <alignment vertical="center"/>
    </xf>
    <xf numFmtId="0" fontId="112" fillId="0" borderId="42" xfId="13" applyFont="1" applyBorder="1" applyAlignment="1">
      <alignment horizontal="left" vertical="center"/>
    </xf>
    <xf numFmtId="178" fontId="16" fillId="0" borderId="0" xfId="13" applyNumberFormat="1" applyFont="1" applyAlignment="1">
      <alignment vertical="center"/>
    </xf>
    <xf numFmtId="0" fontId="114" fillId="0" borderId="42" xfId="13" applyFont="1" applyBorder="1" applyAlignment="1">
      <alignment horizontal="right" vertical="center"/>
    </xf>
    <xf numFmtId="0" fontId="16" fillId="0" borderId="42" xfId="13" applyFont="1" applyBorder="1" applyAlignment="1">
      <alignment vertical="center"/>
    </xf>
    <xf numFmtId="178" fontId="111" fillId="0" borderId="1" xfId="16" applyNumberFormat="1" applyFont="1" applyFill="1" applyBorder="1" applyAlignment="1" applyProtection="1">
      <alignment vertical="center"/>
    </xf>
    <xf numFmtId="0" fontId="16" fillId="0" borderId="2" xfId="13" applyFont="1" applyBorder="1" applyAlignment="1">
      <alignment vertical="center"/>
    </xf>
    <xf numFmtId="179" fontId="112" fillId="0" borderId="2" xfId="16" applyFont="1" applyFill="1" applyBorder="1" applyAlignment="1" applyProtection="1">
      <alignment vertical="center"/>
    </xf>
    <xf numFmtId="0" fontId="111" fillId="0" borderId="40" xfId="13" applyFont="1" applyBorder="1" applyAlignment="1">
      <alignment horizontal="right" vertical="center"/>
    </xf>
    <xf numFmtId="0" fontId="16" fillId="0" borderId="8" xfId="13" applyFont="1" applyBorder="1" applyAlignment="1">
      <alignment vertical="center"/>
    </xf>
    <xf numFmtId="178" fontId="112" fillId="0" borderId="8" xfId="16" applyNumberFormat="1" applyFont="1" applyFill="1" applyBorder="1" applyAlignment="1" applyProtection="1">
      <alignment vertical="center"/>
    </xf>
    <xf numFmtId="178" fontId="112" fillId="0" borderId="0" xfId="16" applyNumberFormat="1" applyFont="1" applyFill="1" applyBorder="1" applyAlignment="1" applyProtection="1">
      <alignment vertical="center"/>
    </xf>
    <xf numFmtId="180" fontId="112" fillId="0" borderId="0" xfId="13" applyNumberFormat="1" applyFont="1" applyAlignment="1">
      <alignment horizontal="left" vertical="center"/>
    </xf>
    <xf numFmtId="180" fontId="112" fillId="0" borderId="0" xfId="13" applyNumberFormat="1" applyFont="1" applyAlignment="1">
      <alignment horizontal="right" vertical="center"/>
    </xf>
    <xf numFmtId="0" fontId="111" fillId="0" borderId="0" xfId="13" applyFont="1" applyAlignment="1">
      <alignment horizontal="right" vertical="center"/>
    </xf>
    <xf numFmtId="178" fontId="111" fillId="0" borderId="0" xfId="16" applyNumberFormat="1" applyFont="1" applyFill="1" applyBorder="1" applyAlignment="1" applyProtection="1">
      <alignment vertical="center"/>
    </xf>
    <xf numFmtId="0" fontId="111" fillId="0" borderId="0" xfId="13" applyFont="1" applyAlignment="1">
      <alignment vertical="center"/>
    </xf>
    <xf numFmtId="3" fontId="111" fillId="0" borderId="0" xfId="16" applyNumberFormat="1" applyFont="1" applyFill="1" applyBorder="1" applyAlignment="1" applyProtection="1">
      <alignment vertical="center"/>
    </xf>
    <xf numFmtId="179" fontId="112" fillId="0" borderId="0" xfId="16" applyFont="1" applyFill="1" applyBorder="1" applyAlignment="1" applyProtection="1">
      <alignment horizontal="right" vertical="center"/>
    </xf>
    <xf numFmtId="0" fontId="16" fillId="0" borderId="43" xfId="13" applyFont="1" applyBorder="1" applyAlignment="1">
      <alignment vertical="center"/>
    </xf>
    <xf numFmtId="0" fontId="111" fillId="0" borderId="2" xfId="13" applyFont="1" applyBorder="1" applyAlignment="1">
      <alignment vertical="center"/>
    </xf>
    <xf numFmtId="179" fontId="112" fillId="0" borderId="2" xfId="16" applyFont="1" applyFill="1" applyBorder="1" applyAlignment="1" applyProtection="1">
      <alignment horizontal="right" vertical="center"/>
    </xf>
    <xf numFmtId="178" fontId="112" fillId="0" borderId="2" xfId="16" applyNumberFormat="1" applyFont="1" applyFill="1" applyBorder="1" applyAlignment="1" applyProtection="1">
      <alignment vertical="center"/>
    </xf>
    <xf numFmtId="0" fontId="112" fillId="0" borderId="110" xfId="13" applyFont="1" applyBorder="1" applyAlignment="1">
      <alignment horizontal="center" vertical="center"/>
    </xf>
    <xf numFmtId="178" fontId="112" fillId="0" borderId="111" xfId="13" applyNumberFormat="1" applyFont="1" applyBorder="1" applyAlignment="1">
      <alignment horizontal="center" vertical="center"/>
    </xf>
    <xf numFmtId="0" fontId="16" fillId="0" borderId="0" xfId="13" applyFont="1" applyBorder="1" applyAlignment="1">
      <alignment vertical="center"/>
    </xf>
    <xf numFmtId="180" fontId="112" fillId="0" borderId="0" xfId="13" applyNumberFormat="1" applyFont="1" applyBorder="1" applyAlignment="1">
      <alignment vertical="center"/>
    </xf>
    <xf numFmtId="0" fontId="112" fillId="0" borderId="0" xfId="13" applyFont="1" applyBorder="1" applyAlignment="1">
      <alignment vertical="center"/>
    </xf>
    <xf numFmtId="0" fontId="114" fillId="0" borderId="49" xfId="13" applyFont="1" applyBorder="1" applyAlignment="1">
      <alignment horizontal="right" vertical="center"/>
    </xf>
    <xf numFmtId="0" fontId="16" fillId="0" borderId="50" xfId="13" applyFont="1" applyBorder="1" applyAlignment="1">
      <alignment vertical="center"/>
    </xf>
    <xf numFmtId="179" fontId="112" fillId="0" borderId="50" xfId="16" applyFont="1" applyFill="1" applyBorder="1" applyAlignment="1" applyProtection="1">
      <alignment vertical="center"/>
    </xf>
    <xf numFmtId="0" fontId="112" fillId="0" borderId="50" xfId="13" applyFont="1" applyBorder="1" applyAlignment="1">
      <alignment vertical="center"/>
    </xf>
    <xf numFmtId="178" fontId="112" fillId="0" borderId="51" xfId="16" applyNumberFormat="1" applyFont="1" applyFill="1" applyBorder="1" applyAlignment="1" applyProtection="1">
      <alignment vertical="center"/>
    </xf>
    <xf numFmtId="0" fontId="112" fillId="0" borderId="85" xfId="13" applyFont="1" applyBorder="1" applyAlignment="1">
      <alignment vertical="center"/>
    </xf>
    <xf numFmtId="0" fontId="112" fillId="0" borderId="84" xfId="13" applyFont="1" applyBorder="1" applyAlignment="1">
      <alignment vertical="center"/>
    </xf>
    <xf numFmtId="179" fontId="112" fillId="0" borderId="112" xfId="16" applyFont="1" applyFill="1" applyBorder="1" applyAlignment="1" applyProtection="1">
      <alignment vertical="center"/>
    </xf>
    <xf numFmtId="0" fontId="112" fillId="0" borderId="113" xfId="13" applyFont="1" applyBorder="1" applyAlignment="1">
      <alignment vertical="center"/>
    </xf>
    <xf numFmtId="0" fontId="112" fillId="0" borderId="114" xfId="13" applyFont="1" applyBorder="1" applyAlignment="1">
      <alignment vertical="center"/>
    </xf>
    <xf numFmtId="179" fontId="112" fillId="0" borderId="115" xfId="16" applyFont="1" applyFill="1" applyBorder="1" applyAlignment="1" applyProtection="1">
      <alignment vertical="center"/>
    </xf>
    <xf numFmtId="0" fontId="114" fillId="0" borderId="68" xfId="13" applyFont="1" applyBorder="1" applyAlignment="1">
      <alignment horizontal="center" vertical="center"/>
    </xf>
    <xf numFmtId="179" fontId="114" fillId="0" borderId="68" xfId="16" applyFont="1" applyFill="1" applyBorder="1" applyAlignment="1" applyProtection="1">
      <alignment horizontal="center" vertical="center"/>
    </xf>
    <xf numFmtId="179" fontId="112" fillId="0" borderId="68" xfId="16" applyFont="1" applyFill="1" applyBorder="1" applyAlignment="1" applyProtection="1">
      <alignment horizontal="center" vertical="center"/>
    </xf>
    <xf numFmtId="0" fontId="16" fillId="0" borderId="68" xfId="13" applyFont="1" applyBorder="1" applyAlignment="1">
      <alignment horizontal="right" vertical="center"/>
    </xf>
    <xf numFmtId="0" fontId="16" fillId="0" borderId="68" xfId="13" applyFont="1" applyBorder="1" applyAlignment="1">
      <alignment horizontal="center" vertical="center"/>
    </xf>
    <xf numFmtId="0" fontId="16" fillId="0" borderId="68" xfId="13" applyFont="1" applyBorder="1" applyAlignment="1">
      <alignment vertical="center"/>
    </xf>
    <xf numFmtId="0" fontId="50" fillId="4" borderId="0" xfId="18" applyFont="1" applyFill="1" applyAlignment="1">
      <alignment vertical="center"/>
    </xf>
    <xf numFmtId="0" fontId="108" fillId="0" borderId="0" xfId="2" applyFont="1">
      <alignment vertical="center"/>
    </xf>
    <xf numFmtId="0" fontId="27" fillId="0" borderId="0" xfId="3" applyFont="1">
      <alignment vertical="center"/>
    </xf>
    <xf numFmtId="0" fontId="7" fillId="0" borderId="0" xfId="0" applyFont="1" applyAlignment="1">
      <alignment vertical="center" wrapText="1"/>
    </xf>
    <xf numFmtId="0" fontId="104" fillId="4" borderId="0" xfId="2" applyFont="1" applyFill="1">
      <alignment vertical="center"/>
    </xf>
    <xf numFmtId="0" fontId="23" fillId="0" borderId="0" xfId="0" applyFont="1">
      <alignment vertical="center"/>
    </xf>
    <xf numFmtId="0" fontId="116" fillId="4" borderId="0" xfId="18" applyFont="1" applyFill="1" applyAlignment="1">
      <alignment vertical="center"/>
    </xf>
    <xf numFmtId="0" fontId="105" fillId="4" borderId="0" xfId="2" applyFont="1" applyFill="1">
      <alignment vertical="center"/>
    </xf>
    <xf numFmtId="0" fontId="23" fillId="0" borderId="104" xfId="0" applyFont="1" applyBorder="1" applyAlignment="1">
      <alignment horizontal="center" vertical="center"/>
    </xf>
    <xf numFmtId="0" fontId="23" fillId="0" borderId="68" xfId="0" applyFont="1" applyBorder="1" applyAlignment="1">
      <alignment horizontal="center" vertical="center"/>
    </xf>
    <xf numFmtId="0" fontId="23" fillId="0" borderId="8" xfId="0" applyFont="1" applyBorder="1" applyAlignment="1">
      <alignment horizontal="center" vertical="center"/>
    </xf>
    <xf numFmtId="0" fontId="23" fillId="0" borderId="68" xfId="0" applyFont="1" applyBorder="1">
      <alignment vertical="center"/>
    </xf>
    <xf numFmtId="0" fontId="20" fillId="0" borderId="68" xfId="0" applyFont="1" applyBorder="1" applyAlignment="1">
      <alignment horizontal="right" vertical="center"/>
    </xf>
    <xf numFmtId="0" fontId="78" fillId="0" borderId="0" xfId="0" applyFont="1">
      <alignment vertical="center"/>
    </xf>
    <xf numFmtId="0" fontId="57" fillId="0" borderId="0" xfId="0" applyFont="1">
      <alignment vertical="center"/>
    </xf>
    <xf numFmtId="0" fontId="26" fillId="0" borderId="0" xfId="0" applyFont="1">
      <alignment vertical="center"/>
    </xf>
    <xf numFmtId="0" fontId="20" fillId="0" borderId="0" xfId="0" applyFont="1" applyAlignment="1">
      <alignment horizontal="right" vertical="center"/>
    </xf>
    <xf numFmtId="0" fontId="6" fillId="0" borderId="0" xfId="3" applyFont="1">
      <alignment vertical="center"/>
    </xf>
    <xf numFmtId="0" fontId="12" fillId="0" borderId="0" xfId="3" applyFont="1" applyAlignment="1">
      <alignment vertical="center"/>
    </xf>
    <xf numFmtId="0" fontId="99" fillId="0" borderId="0" xfId="3" applyFont="1">
      <alignment vertical="center"/>
    </xf>
    <xf numFmtId="0" fontId="28" fillId="0" borderId="0" xfId="22" applyFont="1" applyBorder="1" applyAlignment="1">
      <alignment horizontal="center" vertical="center"/>
    </xf>
    <xf numFmtId="0" fontId="117" fillId="0" borderId="0" xfId="2" applyFont="1">
      <alignment vertical="center"/>
    </xf>
    <xf numFmtId="0" fontId="38" fillId="0" borderId="0" xfId="2" applyFont="1" applyAlignment="1">
      <alignment horizontal="center" vertical="center"/>
    </xf>
    <xf numFmtId="0" fontId="14" fillId="0" borderId="0" xfId="2" applyFont="1" applyAlignment="1">
      <alignment horizontal="left" vertical="center"/>
    </xf>
    <xf numFmtId="0" fontId="106" fillId="0" borderId="3" xfId="7" applyFont="1" applyBorder="1" applyAlignment="1">
      <alignment horizontal="center" vertical="center"/>
    </xf>
    <xf numFmtId="0" fontId="26" fillId="0" borderId="4" xfId="7" applyFont="1" applyBorder="1" applyAlignment="1">
      <alignment horizontal="left" vertical="center" indent="3" shrinkToFit="1"/>
    </xf>
    <xf numFmtId="0" fontId="26" fillId="0" borderId="5" xfId="7" applyFont="1" applyBorder="1" applyAlignment="1">
      <alignment horizontal="left" vertical="center" indent="3" shrinkToFit="1"/>
    </xf>
    <xf numFmtId="0" fontId="26" fillId="0" borderId="6" xfId="7" applyFont="1" applyBorder="1" applyAlignment="1">
      <alignment horizontal="left" vertical="center" indent="3" shrinkToFit="1"/>
    </xf>
    <xf numFmtId="0" fontId="27" fillId="0" borderId="4" xfId="7" applyFont="1" applyBorder="1" applyAlignment="1">
      <alignment horizontal="left" vertical="center" indent="3"/>
    </xf>
    <xf numFmtId="0" fontId="27" fillId="0" borderId="5" xfId="7" applyFont="1" applyBorder="1" applyAlignment="1">
      <alignment horizontal="left" vertical="center" indent="3"/>
    </xf>
    <xf numFmtId="0" fontId="27" fillId="0" borderId="6" xfId="7" applyFont="1" applyBorder="1" applyAlignment="1">
      <alignment horizontal="left" vertical="center" indent="3"/>
    </xf>
    <xf numFmtId="0" fontId="26" fillId="0" borderId="4" xfId="7" applyFont="1" applyBorder="1" applyAlignment="1">
      <alignment horizontal="left" vertical="center" indent="3"/>
    </xf>
    <xf numFmtId="0" fontId="26" fillId="0" borderId="5" xfId="7" applyFont="1" applyBorder="1" applyAlignment="1">
      <alignment horizontal="left" vertical="center" indent="3"/>
    </xf>
    <xf numFmtId="0" fontId="26" fillId="0" borderId="6" xfId="7" applyFont="1" applyBorder="1" applyAlignment="1">
      <alignment horizontal="left" vertical="center" indent="3"/>
    </xf>
    <xf numFmtId="0" fontId="106" fillId="0" borderId="3" xfId="8" applyFont="1" applyBorder="1" applyAlignment="1">
      <alignment horizontal="center" vertical="center"/>
    </xf>
    <xf numFmtId="0" fontId="26" fillId="0" borderId="4" xfId="8" applyFont="1" applyBorder="1" applyAlignment="1">
      <alignment horizontal="left" vertical="center" indent="3"/>
    </xf>
    <xf numFmtId="0" fontId="26" fillId="0" borderId="5" xfId="8" applyFont="1" applyBorder="1" applyAlignment="1">
      <alignment horizontal="left" vertical="center" indent="3"/>
    </xf>
    <xf numFmtId="0" fontId="26" fillId="0" borderId="6" xfId="8" applyFont="1" applyBorder="1" applyAlignment="1">
      <alignment horizontal="left" vertical="center" indent="3"/>
    </xf>
    <xf numFmtId="0" fontId="63" fillId="0" borderId="0" xfId="0" applyFont="1" applyAlignment="1">
      <alignment horizontal="right" vertical="center"/>
    </xf>
    <xf numFmtId="0" fontId="64" fillId="4" borderId="0" xfId="0" applyFont="1" applyFill="1" applyAlignment="1">
      <alignment horizontal="center" vertical="center"/>
    </xf>
    <xf numFmtId="0" fontId="64" fillId="6" borderId="60" xfId="0" applyFont="1" applyFill="1" applyBorder="1" applyAlignment="1">
      <alignment horizontal="center" vertical="center"/>
    </xf>
    <xf numFmtId="0" fontId="64" fillId="6" borderId="55" xfId="0" applyFont="1" applyFill="1" applyBorder="1" applyAlignment="1">
      <alignment horizontal="center" vertical="center"/>
    </xf>
    <xf numFmtId="0" fontId="64" fillId="0" borderId="72" xfId="0" applyFont="1" applyBorder="1" applyAlignment="1">
      <alignment horizontal="left" vertical="center"/>
    </xf>
    <xf numFmtId="0" fontId="64" fillId="0" borderId="68" xfId="0" applyFont="1" applyBorder="1" applyAlignment="1">
      <alignment horizontal="left" vertical="center"/>
    </xf>
    <xf numFmtId="0" fontId="64" fillId="0" borderId="66" xfId="0" applyFont="1" applyBorder="1" applyAlignment="1">
      <alignment horizontal="left" vertical="center"/>
    </xf>
    <xf numFmtId="0" fontId="64" fillId="0" borderId="67" xfId="0" applyFont="1" applyBorder="1" applyAlignment="1">
      <alignment horizontal="left" vertical="center"/>
    </xf>
    <xf numFmtId="0" fontId="64" fillId="0" borderId="87" xfId="0" applyFont="1" applyBorder="1" applyAlignment="1">
      <alignment horizontal="left" vertical="center"/>
    </xf>
    <xf numFmtId="0" fontId="64" fillId="0" borderId="41" xfId="0" applyFont="1" applyBorder="1" applyAlignment="1">
      <alignment horizontal="left" vertical="center"/>
    </xf>
    <xf numFmtId="0" fontId="11" fillId="4" borderId="91" xfId="0" applyFont="1" applyFill="1" applyBorder="1" applyAlignment="1">
      <alignment horizontal="left" vertical="center"/>
    </xf>
    <xf numFmtId="0" fontId="11" fillId="4" borderId="81" xfId="0" applyFont="1" applyFill="1" applyBorder="1" applyAlignment="1">
      <alignment horizontal="left" vertical="center"/>
    </xf>
    <xf numFmtId="0" fontId="64" fillId="0" borderId="61" xfId="0" applyFont="1" applyBorder="1" applyAlignment="1">
      <alignment horizontal="left" vertical="center"/>
    </xf>
    <xf numFmtId="0" fontId="64" fillId="0" borderId="46" xfId="0" applyFont="1" applyBorder="1" applyAlignment="1">
      <alignment horizontal="left" vertical="center"/>
    </xf>
    <xf numFmtId="0" fontId="67" fillId="0" borderId="66" xfId="0" applyFont="1" applyBorder="1" applyAlignment="1">
      <alignment horizontal="left" vertical="center"/>
    </xf>
    <xf numFmtId="0" fontId="67" fillId="0" borderId="67" xfId="0" applyFont="1" applyBorder="1" applyAlignment="1">
      <alignment horizontal="left" vertical="center"/>
    </xf>
    <xf numFmtId="3" fontId="61" fillId="0" borderId="47" xfId="0" applyNumberFormat="1" applyFont="1" applyBorder="1" applyAlignment="1">
      <alignment horizontal="center" vertical="center"/>
    </xf>
    <xf numFmtId="3" fontId="61" fillId="0" borderId="52" xfId="0" applyNumberFormat="1" applyFont="1" applyBorder="1" applyAlignment="1">
      <alignment horizontal="center" vertical="center"/>
    </xf>
    <xf numFmtId="0" fontId="64" fillId="6" borderId="56" xfId="0" applyFont="1" applyFill="1" applyBorder="1" applyAlignment="1">
      <alignment horizontal="center" vertical="center"/>
    </xf>
    <xf numFmtId="0" fontId="64" fillId="6" borderId="57" xfId="0" applyFont="1" applyFill="1" applyBorder="1" applyAlignment="1">
      <alignment horizontal="center" vertical="center"/>
    </xf>
    <xf numFmtId="0" fontId="66" fillId="0" borderId="66" xfId="0" applyFont="1" applyBorder="1" applyAlignment="1">
      <alignment horizontal="left" vertical="center"/>
    </xf>
    <xf numFmtId="0" fontId="66" fillId="0" borderId="67" xfId="0" applyFont="1" applyBorder="1" applyAlignment="1">
      <alignment horizontal="left" vertical="center"/>
    </xf>
    <xf numFmtId="3" fontId="61" fillId="0" borderId="48" xfId="0" applyNumberFormat="1" applyFont="1" applyBorder="1" applyAlignment="1">
      <alignment horizontal="center" vertical="center"/>
    </xf>
    <xf numFmtId="0" fontId="64" fillId="0" borderId="73" xfId="0" applyFont="1" applyBorder="1" applyAlignment="1">
      <alignment horizontal="left" vertical="center"/>
    </xf>
    <xf numFmtId="0" fontId="64" fillId="0" borderId="35" xfId="0" applyFont="1" applyBorder="1" applyAlignment="1">
      <alignment horizontal="left" vertical="center"/>
    </xf>
    <xf numFmtId="0" fontId="11" fillId="4" borderId="20" xfId="0" applyFont="1" applyFill="1" applyBorder="1" applyAlignment="1">
      <alignment horizontal="left" vertical="center"/>
    </xf>
    <xf numFmtId="0" fontId="11" fillId="4" borderId="77" xfId="0" applyFont="1" applyFill="1" applyBorder="1" applyAlignment="1">
      <alignment horizontal="left" vertical="center"/>
    </xf>
    <xf numFmtId="0" fontId="12" fillId="0" borderId="0" xfId="3" applyFont="1" applyAlignment="1">
      <alignment horizontal="left" vertical="center" wrapText="1"/>
    </xf>
    <xf numFmtId="0" fontId="12" fillId="0" borderId="0" xfId="3" applyFont="1" applyAlignment="1">
      <alignment horizontal="left" vertical="center"/>
    </xf>
    <xf numFmtId="0" fontId="9" fillId="0" borderId="0" xfId="3" applyFont="1" applyAlignment="1">
      <alignment horizontal="center" vertical="center"/>
    </xf>
    <xf numFmtId="0" fontId="25" fillId="0" borderId="25" xfId="21" applyFont="1" applyBorder="1" applyAlignment="1">
      <alignment horizontal="center" vertical="center"/>
    </xf>
    <xf numFmtId="0" fontId="25" fillId="0" borderId="42" xfId="21" applyFont="1" applyBorder="1" applyAlignment="1">
      <alignment horizontal="center" vertical="center"/>
    </xf>
    <xf numFmtId="0" fontId="26" fillId="0" borderId="68" xfId="21" applyFont="1" applyBorder="1" applyAlignment="1">
      <alignment horizontal="center" vertical="center"/>
    </xf>
    <xf numFmtId="0" fontId="23" fillId="0" borderId="68" xfId="21" applyFont="1" applyBorder="1" applyAlignment="1">
      <alignment horizontal="center" vertical="center"/>
    </xf>
    <xf numFmtId="0" fontId="16" fillId="0" borderId="68" xfId="21" applyFont="1" applyBorder="1" applyAlignment="1">
      <alignment horizontal="left" vertical="center" wrapText="1"/>
    </xf>
    <xf numFmtId="0" fontId="16" fillId="0" borderId="68" xfId="21" applyFont="1" applyBorder="1" applyAlignment="1">
      <alignment horizontal="left" vertical="center"/>
    </xf>
    <xf numFmtId="0" fontId="23" fillId="0" borderId="0" xfId="19" applyFont="1" applyAlignment="1">
      <alignment horizontal="left" vertical="center"/>
    </xf>
    <xf numFmtId="0" fontId="25" fillId="0" borderId="68" xfId="21" applyFont="1" applyBorder="1" applyAlignment="1">
      <alignment horizontal="center" vertical="center"/>
    </xf>
    <xf numFmtId="0" fontId="27" fillId="0" borderId="68" xfId="21" applyFont="1" applyBorder="1" applyAlignment="1">
      <alignment horizontal="center" vertical="center"/>
    </xf>
    <xf numFmtId="0" fontId="9" fillId="0" borderId="68" xfId="21" applyFont="1" applyBorder="1" applyAlignment="1">
      <alignment horizontal="center" vertical="center"/>
    </xf>
    <xf numFmtId="0" fontId="9" fillId="0" borderId="14" xfId="21" applyFont="1" applyBorder="1" applyAlignment="1">
      <alignment horizontal="center" vertical="center"/>
    </xf>
    <xf numFmtId="0" fontId="16" fillId="0" borderId="85" xfId="21" applyFont="1" applyBorder="1" applyAlignment="1">
      <alignment horizontal="left" vertical="center" wrapText="1"/>
    </xf>
    <xf numFmtId="0" fontId="16" fillId="0" borderId="84" xfId="21" applyFont="1" applyBorder="1" applyAlignment="1">
      <alignment horizontal="left" vertical="center" wrapText="1"/>
    </xf>
    <xf numFmtId="0" fontId="16" fillId="0" borderId="67" xfId="21" applyFont="1" applyBorder="1" applyAlignment="1">
      <alignment horizontal="left" vertical="center" wrapText="1"/>
    </xf>
    <xf numFmtId="0" fontId="9" fillId="0" borderId="85" xfId="21" applyFont="1" applyBorder="1" applyAlignment="1">
      <alignment horizontal="center" vertical="center"/>
    </xf>
    <xf numFmtId="0" fontId="9" fillId="0" borderId="67" xfId="21" applyFont="1" applyBorder="1" applyAlignment="1">
      <alignment horizontal="center" vertical="center"/>
    </xf>
    <xf numFmtId="0" fontId="16" fillId="0" borderId="40" xfId="21" applyFont="1" applyBorder="1" applyAlignment="1">
      <alignment horizontal="left" vertical="center" wrapText="1"/>
    </xf>
    <xf numFmtId="0" fontId="16" fillId="0" borderId="8" xfId="21" applyFont="1" applyBorder="1" applyAlignment="1">
      <alignment horizontal="left" vertical="center" wrapText="1"/>
    </xf>
    <xf numFmtId="0" fontId="16" fillId="0" borderId="41" xfId="21" applyFont="1" applyBorder="1" applyAlignment="1">
      <alignment horizontal="left" vertical="center" wrapText="1"/>
    </xf>
    <xf numFmtId="0" fontId="27" fillId="0" borderId="46" xfId="21" applyFont="1" applyBorder="1" applyAlignment="1">
      <alignment horizontal="center" vertical="center"/>
    </xf>
    <xf numFmtId="0" fontId="9" fillId="0" borderId="25" xfId="21" applyFont="1" applyBorder="1" applyAlignment="1">
      <alignment horizontal="center" vertical="center"/>
    </xf>
    <xf numFmtId="0" fontId="16" fillId="0" borderId="85" xfId="21" applyFont="1" applyBorder="1" applyAlignment="1">
      <alignment horizontal="left" vertical="center"/>
    </xf>
    <xf numFmtId="0" fontId="77" fillId="0" borderId="0" xfId="21" applyFont="1" applyAlignment="1">
      <alignment horizontal="left" vertical="center"/>
    </xf>
    <xf numFmtId="0" fontId="26" fillId="0" borderId="85" xfId="21" applyFont="1" applyBorder="1" applyAlignment="1">
      <alignment horizontal="center" vertical="center" shrinkToFit="1"/>
    </xf>
    <xf numFmtId="0" fontId="26" fillId="0" borderId="84" xfId="21" applyFont="1" applyBorder="1" applyAlignment="1">
      <alignment horizontal="center" vertical="center" shrinkToFit="1"/>
    </xf>
    <xf numFmtId="0" fontId="26" fillId="0" borderId="67" xfId="21" applyFont="1" applyBorder="1" applyAlignment="1">
      <alignment horizontal="center" vertical="center" shrinkToFit="1"/>
    </xf>
    <xf numFmtId="0" fontId="23" fillId="0" borderId="25" xfId="21" applyFont="1" applyBorder="1" applyAlignment="1">
      <alignment horizontal="center" vertical="center"/>
    </xf>
    <xf numFmtId="0" fontId="16" fillId="0" borderId="84" xfId="21" applyFont="1" applyBorder="1" applyAlignment="1">
      <alignment horizontal="left" vertical="center"/>
    </xf>
    <xf numFmtId="0" fontId="16" fillId="0" borderId="67" xfId="21" applyFont="1" applyBorder="1" applyAlignment="1">
      <alignment horizontal="left" vertical="center"/>
    </xf>
    <xf numFmtId="0" fontId="23" fillId="0" borderId="0" xfId="19" applyFont="1" applyAlignment="1">
      <alignment horizontal="left" vertical="center" wrapText="1"/>
    </xf>
    <xf numFmtId="0" fontId="25" fillId="0" borderId="46" xfId="21" applyFont="1" applyBorder="1" applyAlignment="1">
      <alignment horizontal="center" vertical="center"/>
    </xf>
    <xf numFmtId="0" fontId="20" fillId="0" borderId="68" xfId="21" applyFont="1" applyBorder="1" applyAlignment="1">
      <alignment horizontal="left" vertical="center" wrapText="1"/>
    </xf>
    <xf numFmtId="0" fontId="20" fillId="0" borderId="68" xfId="21" applyFont="1" applyBorder="1" applyAlignment="1">
      <alignment horizontal="left" vertical="center"/>
    </xf>
    <xf numFmtId="0" fontId="20" fillId="0" borderId="85" xfId="21" applyFont="1" applyBorder="1" applyAlignment="1">
      <alignment horizontal="left" vertical="center"/>
    </xf>
    <xf numFmtId="0" fontId="26" fillId="0" borderId="25" xfId="21" applyFont="1" applyBorder="1" applyAlignment="1">
      <alignment horizontal="center" vertical="center"/>
    </xf>
    <xf numFmtId="0" fontId="23" fillId="0" borderId="85" xfId="21" applyFont="1" applyBorder="1" applyAlignment="1">
      <alignment horizontal="center" vertical="center"/>
    </xf>
    <xf numFmtId="0" fontId="23" fillId="0" borderId="67" xfId="21" applyFont="1" applyBorder="1" applyAlignment="1">
      <alignment horizontal="center" vertical="center"/>
    </xf>
    <xf numFmtId="0" fontId="16" fillId="4" borderId="40" xfId="21" applyFont="1" applyFill="1" applyBorder="1" applyAlignment="1">
      <alignment horizontal="left" vertical="center" wrapText="1"/>
    </xf>
    <xf numFmtId="0" fontId="16" fillId="4" borderId="8" xfId="21" applyFont="1" applyFill="1" applyBorder="1" applyAlignment="1">
      <alignment horizontal="left" vertical="center" wrapText="1"/>
    </xf>
    <xf numFmtId="0" fontId="16" fillId="4" borderId="41" xfId="21" applyFont="1" applyFill="1" applyBorder="1" applyAlignment="1">
      <alignment horizontal="left" vertical="center" wrapText="1"/>
    </xf>
    <xf numFmtId="0" fontId="16" fillId="4" borderId="49" xfId="21" applyFont="1" applyFill="1" applyBorder="1" applyAlignment="1">
      <alignment horizontal="left" vertical="center" wrapText="1"/>
    </xf>
    <xf numFmtId="0" fontId="16" fillId="4" borderId="50" xfId="21" applyFont="1" applyFill="1" applyBorder="1" applyAlignment="1">
      <alignment horizontal="left" vertical="center" wrapText="1"/>
    </xf>
    <xf numFmtId="0" fontId="16" fillId="4" borderId="51" xfId="21" applyFont="1" applyFill="1" applyBorder="1" applyAlignment="1">
      <alignment horizontal="left" vertical="center" wrapText="1"/>
    </xf>
    <xf numFmtId="0" fontId="28" fillId="0" borderId="0" xfId="19" applyFont="1" applyAlignment="1">
      <alignment horizontal="right" vertical="center"/>
    </xf>
    <xf numFmtId="0" fontId="78" fillId="0" borderId="50" xfId="19" applyFont="1" applyBorder="1" applyAlignment="1">
      <alignment horizontal="left" vertical="center"/>
    </xf>
    <xf numFmtId="0" fontId="22" fillId="0" borderId="68" xfId="21" applyFont="1" applyBorder="1" applyAlignment="1">
      <alignment horizontal="center" vertical="center"/>
    </xf>
    <xf numFmtId="0" fontId="64" fillId="7" borderId="56" xfId="0" applyFont="1" applyFill="1" applyBorder="1" applyAlignment="1">
      <alignment horizontal="center" vertical="center"/>
    </xf>
    <xf numFmtId="0" fontId="64" fillId="7" borderId="57" xfId="0" applyFont="1" applyFill="1" applyBorder="1" applyAlignment="1">
      <alignment horizontal="center" vertical="center"/>
    </xf>
    <xf numFmtId="0" fontId="64" fillId="7" borderId="60"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5" xfId="0" applyFont="1" applyFill="1" applyBorder="1" applyAlignment="1">
      <alignment horizontal="center" vertical="center"/>
    </xf>
    <xf numFmtId="0" fontId="64" fillId="0" borderId="63" xfId="0" applyFont="1" applyBorder="1" applyAlignment="1">
      <alignment horizontal="left" vertical="center"/>
    </xf>
    <xf numFmtId="0" fontId="64" fillId="0" borderId="64" xfId="0" applyFont="1" applyBorder="1" applyAlignment="1">
      <alignment horizontal="left" vertical="center"/>
    </xf>
    <xf numFmtId="3" fontId="61" fillId="0" borderId="98" xfId="0" applyNumberFormat="1" applyFont="1" applyBorder="1" applyAlignment="1">
      <alignment horizontal="center" vertical="center"/>
    </xf>
    <xf numFmtId="0" fontId="66" fillId="0" borderId="70" xfId="0" applyFont="1" applyBorder="1" applyAlignment="1">
      <alignment horizontal="left" vertical="center"/>
    </xf>
    <xf numFmtId="0" fontId="64" fillId="0" borderId="70" xfId="0" applyFont="1" applyBorder="1" applyAlignment="1">
      <alignment horizontal="left" vertical="center"/>
    </xf>
    <xf numFmtId="0" fontId="64" fillId="0" borderId="75" xfId="0" applyFont="1" applyBorder="1" applyAlignment="1">
      <alignment horizontal="left" vertical="center"/>
    </xf>
    <xf numFmtId="0" fontId="64" fillId="0" borderId="76" xfId="0" applyFont="1" applyBorder="1" applyAlignment="1">
      <alignment horizontal="left" vertical="center"/>
    </xf>
    <xf numFmtId="0" fontId="64" fillId="0" borderId="84" xfId="0" applyFont="1" applyBorder="1" applyAlignment="1">
      <alignment horizontal="left" vertical="center"/>
    </xf>
    <xf numFmtId="0" fontId="64" fillId="0" borderId="34" xfId="0" applyFont="1" applyBorder="1" applyAlignment="1">
      <alignment horizontal="left" vertical="center"/>
    </xf>
    <xf numFmtId="0" fontId="64" fillId="0" borderId="104" xfId="0" applyFont="1" applyBorder="1" applyAlignment="1">
      <alignment horizontal="left" vertical="center"/>
    </xf>
    <xf numFmtId="0" fontId="64" fillId="7" borderId="92" xfId="0" applyFont="1" applyFill="1" applyBorder="1" applyAlignment="1">
      <alignment horizontal="center" vertical="center"/>
    </xf>
    <xf numFmtId="0" fontId="64" fillId="0" borderId="101" xfId="0" applyFont="1" applyBorder="1" applyAlignment="1">
      <alignment horizontal="left" vertical="center"/>
    </xf>
    <xf numFmtId="0" fontId="64" fillId="0" borderId="95" xfId="0" applyFont="1" applyBorder="1" applyAlignment="1">
      <alignment horizontal="left" vertical="center"/>
    </xf>
    <xf numFmtId="0" fontId="64" fillId="0" borderId="96" xfId="0" applyFont="1" applyBorder="1" applyAlignment="1">
      <alignment horizontal="left" vertical="center"/>
    </xf>
    <xf numFmtId="0" fontId="106" fillId="0" borderId="0" xfId="13" applyFont="1" applyAlignment="1">
      <alignment horizontal="left" vertical="center"/>
    </xf>
    <xf numFmtId="0" fontId="110" fillId="0" borderId="0" xfId="15" applyFont="1" applyAlignment="1">
      <alignment horizontal="right" vertical="center"/>
    </xf>
    <xf numFmtId="0" fontId="111" fillId="0" borderId="0" xfId="15" applyFont="1" applyAlignment="1">
      <alignment horizontal="right" vertical="center"/>
    </xf>
    <xf numFmtId="0" fontId="112" fillId="0" borderId="107" xfId="13" applyFont="1" applyBorder="1" applyAlignment="1">
      <alignment horizontal="center" vertical="center"/>
    </xf>
    <xf numFmtId="0" fontId="112" fillId="0" borderId="108" xfId="13" applyFont="1" applyBorder="1" applyAlignment="1">
      <alignment horizontal="center" vertical="center"/>
    </xf>
    <xf numFmtId="0" fontId="112" fillId="0" borderId="109" xfId="13" applyFont="1" applyBorder="1" applyAlignment="1">
      <alignment horizontal="center" vertical="center"/>
    </xf>
    <xf numFmtId="0" fontId="23" fillId="0" borderId="68" xfId="0" applyFont="1" applyBorder="1" applyAlignment="1">
      <alignment horizontal="center" vertical="center"/>
    </xf>
    <xf numFmtId="0" fontId="23" fillId="0" borderId="116" xfId="0" applyFont="1" applyBorder="1" applyAlignment="1">
      <alignment horizontal="center" vertical="center"/>
    </xf>
    <xf numFmtId="0" fontId="23" fillId="0" borderId="49" xfId="0" applyFont="1" applyBorder="1" applyAlignment="1">
      <alignment horizontal="center" vertical="center"/>
    </xf>
    <xf numFmtId="0" fontId="20" fillId="0" borderId="0" xfId="0" applyFont="1" applyAlignment="1">
      <alignment vertical="center" wrapText="1"/>
    </xf>
  </cellXfs>
  <cellStyles count="26">
    <cellStyle name="Excel Built-in Currency [0]" xfId="25" xr:uid="{00000000-0005-0000-0000-000000000000}"/>
    <cellStyle name="Excel Built-in Normal" xfId="24" xr:uid="{00000000-0005-0000-0000-000001000000}"/>
    <cellStyle name="桁区切り" xfId="1" builtinId="6"/>
    <cellStyle name="桁区切り 2 2" xfId="16" xr:uid="{00000000-0005-0000-0000-000003000000}"/>
    <cellStyle name="桁区切り 2 3 2" xfId="17" xr:uid="{00000000-0005-0000-0000-000004000000}"/>
    <cellStyle name="桁区切り 3" xfId="10" xr:uid="{00000000-0005-0000-0000-000005000000}"/>
    <cellStyle name="桁区切り 7" xfId="12" xr:uid="{00000000-0005-0000-0000-000006000000}"/>
    <cellStyle name="標準" xfId="0" builtinId="0"/>
    <cellStyle name="標準 10 3" xfId="23" xr:uid="{00000000-0005-0000-0000-000008000000}"/>
    <cellStyle name="標準 14" xfId="11" xr:uid="{00000000-0005-0000-0000-000009000000}"/>
    <cellStyle name="標準 15" xfId="9" xr:uid="{00000000-0005-0000-0000-00000A000000}"/>
    <cellStyle name="標準 2" xfId="2" xr:uid="{00000000-0005-0000-0000-00000B000000}"/>
    <cellStyle name="標準 2 2" xfId="3" xr:uid="{00000000-0005-0000-0000-00000C000000}"/>
    <cellStyle name="標準 2 2 2" xfId="13" xr:uid="{00000000-0005-0000-0000-00000D000000}"/>
    <cellStyle name="標準 2 2 2 2" xfId="15" xr:uid="{00000000-0005-0000-0000-00000E000000}"/>
    <cellStyle name="標準 2 4 2" xfId="7" xr:uid="{00000000-0005-0000-0000-00000F000000}"/>
    <cellStyle name="標準 2 4 2 2" xfId="8" xr:uid="{00000000-0005-0000-0000-000010000000}"/>
    <cellStyle name="標準 2 4 2 3 2" xfId="21" xr:uid="{00000000-0005-0000-0000-000011000000}"/>
    <cellStyle name="標準 2 5 2" xfId="20" xr:uid="{00000000-0005-0000-0000-000012000000}"/>
    <cellStyle name="標準 3" xfId="18" xr:uid="{00000000-0005-0000-0000-000013000000}"/>
    <cellStyle name="標準 5" xfId="5" xr:uid="{00000000-0005-0000-0000-000014000000}"/>
    <cellStyle name="標準 5 2 2" xfId="14" xr:uid="{00000000-0005-0000-0000-000015000000}"/>
    <cellStyle name="標準 8 2 2 2 2 2 3" xfId="22" xr:uid="{00000000-0005-0000-0000-000016000000}"/>
    <cellStyle name="標準 8 4 2" xfId="4" xr:uid="{00000000-0005-0000-0000-000017000000}"/>
    <cellStyle name="標準 9 2" xfId="6" xr:uid="{00000000-0005-0000-0000-000018000000}"/>
    <cellStyle name="標準 9 2 3 2" xfId="19" xr:uid="{00000000-0005-0000-0000-00001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altLang="ja-JP"/>
              <a:t>	</a:t>
            </a:r>
            <a:r>
              <a:rPr lang="ja-JP" altLang="en-US"/>
              <a:t>人数</a:t>
            </a:r>
            <a:endParaRPr lang="en-US" altLang="ja-JP"/>
          </a:p>
        </c:rich>
      </c:tx>
      <c:layout>
        <c:manualLayout>
          <c:xMode val="edge"/>
          <c:yMode val="edge"/>
          <c:x val="0.24663853727144899"/>
          <c:y val="2.4729524878323899E-2"/>
        </c:manualLayout>
      </c:layout>
      <c:overlay val="0"/>
    </c:title>
    <c:autoTitleDeleted val="0"/>
    <c:plotArea>
      <c:layout/>
      <c:barChart>
        <c:barDir val="col"/>
        <c:grouping val="clustered"/>
        <c:varyColors val="0"/>
        <c:ser>
          <c:idx val="0"/>
          <c:order val="0"/>
          <c:spPr>
            <a:solidFill>
              <a:srgbClr val="0070C0"/>
            </a:solidFill>
          </c:spPr>
          <c:invertIfNegative val="0"/>
          <c:dPt>
            <c:idx val="5"/>
            <c:invertIfNegative val="0"/>
            <c:bubble3D val="0"/>
            <c:spPr>
              <a:solidFill>
                <a:srgbClr val="0070C0"/>
              </a:solidFill>
              <a:ln>
                <a:solidFill>
                  <a:srgbClr val="00B050"/>
                </a:solidFill>
              </a:ln>
            </c:spPr>
            <c:extLst>
              <c:ext xmlns:c16="http://schemas.microsoft.com/office/drawing/2014/chart" uri="{C3380CC4-5D6E-409C-BE32-E72D297353CC}">
                <c16:uniqueId val="{00000001-26CF-48FC-9AB2-B5B2992A9612}"/>
              </c:ext>
            </c:extLst>
          </c:dPt>
          <c:dPt>
            <c:idx val="6"/>
            <c:invertIfNegative val="0"/>
            <c:bubble3D val="0"/>
            <c:extLst>
              <c:ext xmlns:c16="http://schemas.microsoft.com/office/drawing/2014/chart" uri="{C3380CC4-5D6E-409C-BE32-E72D297353CC}">
                <c16:uniqueId val="{00000002-26CF-48FC-9AB2-B5B2992A9612}"/>
              </c:ext>
            </c:extLst>
          </c:dPt>
          <c:dPt>
            <c:idx val="7"/>
            <c:invertIfNegative val="0"/>
            <c:bubble3D val="0"/>
            <c:spPr>
              <a:solidFill>
                <a:schemeClr val="accent6"/>
              </a:solidFill>
            </c:spPr>
            <c:extLst>
              <c:ext xmlns:c16="http://schemas.microsoft.com/office/drawing/2014/chart" uri="{C3380CC4-5D6E-409C-BE32-E72D297353CC}">
                <c16:uniqueId val="{00000004-26CF-48FC-9AB2-B5B2992A9612}"/>
              </c:ext>
            </c:extLst>
          </c:dPt>
          <c:cat>
            <c:strRef>
              <c:f>普及予算!$C$24:$C$32</c:f>
              <c:strCache>
                <c:ptCount val="9"/>
                <c:pt idx="0">
                  <c:v> H25 </c:v>
                </c:pt>
                <c:pt idx="1">
                  <c:v> H26 </c:v>
                </c:pt>
                <c:pt idx="2">
                  <c:v> H27 </c:v>
                </c:pt>
                <c:pt idx="3">
                  <c:v>H28</c:v>
                </c:pt>
                <c:pt idx="4">
                  <c:v>H29</c:v>
                </c:pt>
                <c:pt idx="5">
                  <c:v>H30</c:v>
                </c:pt>
                <c:pt idx="6">
                  <c:v>R1</c:v>
                </c:pt>
                <c:pt idx="7">
                  <c:v>R2</c:v>
                </c:pt>
                <c:pt idx="8">
                  <c:v>R3</c:v>
                </c:pt>
              </c:strCache>
            </c:strRef>
          </c:cat>
          <c:val>
            <c:numRef>
              <c:f>普及予算!$D$24:$D$32</c:f>
              <c:numCache>
                <c:formatCode>General</c:formatCode>
                <c:ptCount val="9"/>
                <c:pt idx="0">
                  <c:v>57</c:v>
                </c:pt>
                <c:pt idx="1">
                  <c:v>93</c:v>
                </c:pt>
                <c:pt idx="2">
                  <c:v>79</c:v>
                </c:pt>
                <c:pt idx="3">
                  <c:v>74</c:v>
                </c:pt>
                <c:pt idx="4">
                  <c:v>106</c:v>
                </c:pt>
                <c:pt idx="5">
                  <c:v>77</c:v>
                </c:pt>
                <c:pt idx="6">
                  <c:v>73</c:v>
                </c:pt>
                <c:pt idx="7">
                  <c:v>0</c:v>
                </c:pt>
                <c:pt idx="8">
                  <c:v>90</c:v>
                </c:pt>
              </c:numCache>
            </c:numRef>
          </c:val>
          <c:extLst>
            <c:ext xmlns:c16="http://schemas.microsoft.com/office/drawing/2014/chart" uri="{C3380CC4-5D6E-409C-BE32-E72D297353CC}">
              <c16:uniqueId val="{00000005-26CF-48FC-9AB2-B5B2992A9612}"/>
            </c:ext>
          </c:extLst>
        </c:ser>
        <c:dLbls>
          <c:showLegendKey val="0"/>
          <c:showVal val="0"/>
          <c:showCatName val="0"/>
          <c:showSerName val="0"/>
          <c:showPercent val="0"/>
          <c:showBubbleSize val="0"/>
        </c:dLbls>
        <c:gapWidth val="84"/>
        <c:overlap val="-6"/>
        <c:axId val="140644736"/>
        <c:axId val="140646272"/>
      </c:barChart>
      <c:catAx>
        <c:axId val="140644736"/>
        <c:scaling>
          <c:orientation val="minMax"/>
        </c:scaling>
        <c:delete val="0"/>
        <c:axPos val="b"/>
        <c:numFmt formatCode="General" sourceLinked="0"/>
        <c:majorTickMark val="out"/>
        <c:minorTickMark val="none"/>
        <c:tickLblPos val="nextTo"/>
        <c:crossAx val="140646272"/>
        <c:crosses val="autoZero"/>
        <c:auto val="1"/>
        <c:lblAlgn val="ctr"/>
        <c:lblOffset val="100"/>
        <c:noMultiLvlLbl val="0"/>
      </c:catAx>
      <c:valAx>
        <c:axId val="140646272"/>
        <c:scaling>
          <c:orientation val="minMax"/>
        </c:scaling>
        <c:delete val="0"/>
        <c:axPos val="l"/>
        <c:majorGridlines/>
        <c:numFmt formatCode="General" sourceLinked="1"/>
        <c:majorTickMark val="out"/>
        <c:minorTickMark val="none"/>
        <c:tickLblPos val="nextTo"/>
        <c:crossAx val="14064473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3</xdr:col>
      <xdr:colOff>324971</xdr:colOff>
      <xdr:row>20</xdr:row>
      <xdr:rowOff>0</xdr:rowOff>
    </xdr:from>
    <xdr:ext cx="184731" cy="26456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5785971"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3</xdr:col>
      <xdr:colOff>324971</xdr:colOff>
      <xdr:row>20</xdr:row>
      <xdr:rowOff>0</xdr:rowOff>
    </xdr:from>
    <xdr:ext cx="184731" cy="26456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5785971"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3</xdr:col>
      <xdr:colOff>324971</xdr:colOff>
      <xdr:row>20</xdr:row>
      <xdr:rowOff>0</xdr:rowOff>
    </xdr:from>
    <xdr:ext cx="184731" cy="264560"/>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5785971"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3</xdr:col>
      <xdr:colOff>324971</xdr:colOff>
      <xdr:row>18</xdr:row>
      <xdr:rowOff>224118</xdr:rowOff>
    </xdr:from>
    <xdr:ext cx="184731" cy="26456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5785971" y="104158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3</xdr:col>
      <xdr:colOff>324971</xdr:colOff>
      <xdr:row>18</xdr:row>
      <xdr:rowOff>224118</xdr:rowOff>
    </xdr:from>
    <xdr:ext cx="184731" cy="264560"/>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5785971" y="104158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3</xdr:col>
      <xdr:colOff>324971</xdr:colOff>
      <xdr:row>18</xdr:row>
      <xdr:rowOff>224118</xdr:rowOff>
    </xdr:from>
    <xdr:ext cx="184731" cy="26456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5785971" y="104158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12</xdr:col>
      <xdr:colOff>438150</xdr:colOff>
      <xdr:row>21</xdr:row>
      <xdr:rowOff>63500</xdr:rowOff>
    </xdr:from>
    <xdr:to>
      <xdr:col>12</xdr:col>
      <xdr:colOff>438150</xdr:colOff>
      <xdr:row>23</xdr:row>
      <xdr:rowOff>154781</xdr:rowOff>
    </xdr:to>
    <xdr:cxnSp macro="">
      <xdr:nvCxnSpPr>
        <xdr:cNvPr id="2" name="直線矢印コネクタ 1">
          <a:extLst>
            <a:ext uri="{FF2B5EF4-FFF2-40B4-BE49-F238E27FC236}">
              <a16:creationId xmlns:a16="http://schemas.microsoft.com/office/drawing/2014/main" id="{00000000-0008-0000-0600-000002000000}"/>
            </a:ext>
          </a:extLst>
        </xdr:cNvPr>
        <xdr:cNvCxnSpPr/>
      </xdr:nvCxnSpPr>
      <xdr:spPr>
        <a:xfrm>
          <a:off x="8974931" y="5397500"/>
          <a:ext cx="0" cy="6032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xdr:colOff>
          <xdr:row>37</xdr:row>
          <xdr:rowOff>4</xdr:rowOff>
        </xdr:from>
        <xdr:to>
          <xdr:col>6</xdr:col>
          <xdr:colOff>1496267</xdr:colOff>
          <xdr:row>47</xdr:row>
          <xdr:rowOff>110351</xdr:rowOff>
        </xdr:to>
        <xdr:pic>
          <xdr:nvPicPr>
            <xdr:cNvPr id="5" name="図 4">
              <a:extLst>
                <a:ext uri="{FF2B5EF4-FFF2-40B4-BE49-F238E27FC236}">
                  <a16:creationId xmlns:a16="http://schemas.microsoft.com/office/drawing/2014/main" id="{00000000-0008-0000-0700-000005000000}"/>
                </a:ext>
              </a:extLst>
            </xdr:cNvPr>
            <xdr:cNvPicPr>
              <a:picLocks noChangeAspect="1" noChangeArrowheads="1"/>
              <a:extLst>
                <a:ext uri="{84589F7E-364E-4C9E-8A38-B11213B215E9}">
                  <a14:cameraTool cellRange="$J$38:$U$52" spid="_x0000_s8289"/>
                </a:ext>
              </a:extLst>
            </xdr:cNvPicPr>
          </xdr:nvPicPr>
          <xdr:blipFill>
            <a:blip xmlns:r="http://schemas.openxmlformats.org/officeDocument/2006/relationships" r:embed="rId1"/>
            <a:srcRect/>
            <a:stretch>
              <a:fillRect/>
            </a:stretch>
          </xdr:blipFill>
          <xdr:spPr bwMode="auto">
            <a:xfrm>
              <a:off x="166693" y="7358067"/>
              <a:ext cx="5758699" cy="201534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56444</xdr:rowOff>
    </xdr:from>
    <xdr:to>
      <xdr:col>15</xdr:col>
      <xdr:colOff>56444</xdr:colOff>
      <xdr:row>59</xdr:row>
      <xdr:rowOff>28222</xdr:rowOff>
    </xdr:to>
    <xdr:pic>
      <xdr:nvPicPr>
        <xdr:cNvPr id="3" name="図 2">
          <a:extLst>
            <a:ext uri="{FF2B5EF4-FFF2-40B4-BE49-F238E27FC236}">
              <a16:creationId xmlns:a16="http://schemas.microsoft.com/office/drawing/2014/main" id="{3D44DBE7-1E88-4B0A-B007-1E29ED20B2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64444"/>
          <a:ext cx="8311444" cy="12615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324971</xdr:colOff>
      <xdr:row>23</xdr:row>
      <xdr:rowOff>0</xdr:rowOff>
    </xdr:from>
    <xdr:ext cx="184731" cy="26456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500471" y="142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10</xdr:col>
      <xdr:colOff>0</xdr:colOff>
      <xdr:row>26</xdr:row>
      <xdr:rowOff>0</xdr:rowOff>
    </xdr:from>
    <xdr:ext cx="184731" cy="264560"/>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084671" y="147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9</xdr:col>
      <xdr:colOff>324971</xdr:colOff>
      <xdr:row>23</xdr:row>
      <xdr:rowOff>0</xdr:rowOff>
    </xdr:from>
    <xdr:ext cx="184731" cy="264560"/>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7500471" y="142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10</xdr:col>
      <xdr:colOff>0</xdr:colOff>
      <xdr:row>26</xdr:row>
      <xdr:rowOff>0</xdr:rowOff>
    </xdr:from>
    <xdr:ext cx="184731" cy="26456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084671" y="147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9</xdr:col>
      <xdr:colOff>324971</xdr:colOff>
      <xdr:row>23</xdr:row>
      <xdr:rowOff>0</xdr:rowOff>
    </xdr:from>
    <xdr:ext cx="184731" cy="264560"/>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7500471" y="142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10</xdr:col>
      <xdr:colOff>0</xdr:colOff>
      <xdr:row>26</xdr:row>
      <xdr:rowOff>0</xdr:rowOff>
    </xdr:from>
    <xdr:ext cx="184731" cy="264560"/>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8084671" y="147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14</xdr:col>
      <xdr:colOff>438150</xdr:colOff>
      <xdr:row>23</xdr:row>
      <xdr:rowOff>63500</xdr:rowOff>
    </xdr:from>
    <xdr:to>
      <xdr:col>14</xdr:col>
      <xdr:colOff>438150</xdr:colOff>
      <xdr:row>25</xdr:row>
      <xdr:rowOff>114300</xdr:rowOff>
    </xdr:to>
    <xdr:cxnSp macro="">
      <xdr:nvCxnSpPr>
        <xdr:cNvPr id="2" name="直線矢印コネクタ 1">
          <a:extLst>
            <a:ext uri="{FF2B5EF4-FFF2-40B4-BE49-F238E27FC236}">
              <a16:creationId xmlns:a16="http://schemas.microsoft.com/office/drawing/2014/main" id="{00000000-0008-0000-0E00-000002000000}"/>
            </a:ext>
          </a:extLst>
        </xdr:cNvPr>
        <xdr:cNvCxnSpPr/>
      </xdr:nvCxnSpPr>
      <xdr:spPr>
        <a:xfrm>
          <a:off x="10140950" y="4387850"/>
          <a:ext cx="0" cy="4191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83345</xdr:colOff>
      <xdr:row>21</xdr:row>
      <xdr:rowOff>65553</xdr:rowOff>
    </xdr:from>
    <xdr:to>
      <xdr:col>9</xdr:col>
      <xdr:colOff>0</xdr:colOff>
      <xdr:row>33</xdr:row>
      <xdr:rowOff>119063</xdr:rowOff>
    </xdr:to>
    <xdr:graphicFrame macro="">
      <xdr:nvGraphicFramePr>
        <xdr:cNvPr id="2" name="グラフ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8"/>
  <sheetViews>
    <sheetView tabSelected="1" view="pageBreakPreview" zoomScale="85" zoomScaleNormal="85" zoomScaleSheetLayoutView="85" workbookViewId="0">
      <selection activeCell="B15" sqref="B15"/>
    </sheetView>
  </sheetViews>
  <sheetFormatPr defaultColWidth="8.25" defaultRowHeight="12.75"/>
  <cols>
    <col min="1" max="1" width="75.5625" style="2" customWidth="1"/>
    <col min="2" max="16384" width="8.25" style="2"/>
  </cols>
  <sheetData>
    <row r="1" spans="1:1" ht="48" customHeight="1">
      <c r="A1" s="210" t="s">
        <v>1</v>
      </c>
    </row>
    <row r="2" spans="1:1" ht="48" customHeight="1">
      <c r="A2" s="210" t="s">
        <v>0</v>
      </c>
    </row>
    <row r="3" spans="1:1" ht="48" customHeight="1">
      <c r="A3" s="210" t="s">
        <v>609</v>
      </c>
    </row>
    <row r="4" spans="1:1" ht="330" customHeight="1"/>
    <row r="5" spans="1:1" ht="48" customHeight="1">
      <c r="A5" s="211" t="s">
        <v>610</v>
      </c>
    </row>
    <row r="6" spans="1:1" ht="48" customHeight="1">
      <c r="A6" s="211" t="s">
        <v>611</v>
      </c>
    </row>
    <row r="7" spans="1:1" ht="48" customHeight="1">
      <c r="A7" s="211" t="s">
        <v>612</v>
      </c>
    </row>
    <row r="8" spans="1:1" ht="48" customHeight="1">
      <c r="A8" s="211" t="s">
        <v>613</v>
      </c>
    </row>
  </sheetData>
  <phoneticPr fontId="4"/>
  <printOptions horizontalCentered="1" verticalCentered="1"/>
  <pageMargins left="0.70866141732283472" right="0.70866141732283472" top="0.74803149606299213" bottom="0.74803149606299213" header="0.31496062992125984" footer="0.31496062992125984"/>
  <pageSetup paperSize="9" orientation="portrait" useFirstPageNumber="1" r:id="rId1"/>
  <headerFooter differentFirst="1" alignWithMargins="0">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1E75D-B02E-483E-BA91-78F96DA95DBC}">
  <dimension ref="C1:C3"/>
  <sheetViews>
    <sheetView view="pageBreakPreview" topLeftCell="A31" zoomScale="70" zoomScaleNormal="100" zoomScaleSheetLayoutView="70" workbookViewId="0">
      <selection activeCell="Q15" sqref="Q15"/>
    </sheetView>
  </sheetViews>
  <sheetFormatPr defaultColWidth="8.6875" defaultRowHeight="17.649999999999999"/>
  <cols>
    <col min="1" max="1" width="8.6875" style="208"/>
    <col min="2" max="2" width="0.5625" style="208" customWidth="1"/>
    <col min="3" max="11" width="8.6875" style="208"/>
    <col min="12" max="12" width="1.1875" style="208" customWidth="1"/>
    <col min="13" max="13" width="2.25" style="208" customWidth="1"/>
    <col min="14" max="16384" width="8.6875" style="208"/>
  </cols>
  <sheetData>
    <row r="1" spans="3:3" ht="3.75" customHeight="1"/>
    <row r="3" spans="3:3" ht="18.75">
      <c r="C3" s="474" t="s">
        <v>866</v>
      </c>
    </row>
  </sheetData>
  <phoneticPr fontId="4"/>
  <pageMargins left="0.70866141732283472" right="0.70866141732283472" top="0.74803149606299213" bottom="0.74803149606299213" header="0.31496062992125984" footer="0.31496062992125984"/>
  <pageSetup paperSize="9" orientation="portrait" horizontalDpi="4294967293" verticalDpi="300" r:id="rId1"/>
  <headerFooter>
    <oddFooter>&amp;C9</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35"/>
  <sheetViews>
    <sheetView view="pageBreakPreview" zoomScale="80" zoomScaleNormal="80" zoomScaleSheetLayoutView="80" workbookViewId="0">
      <selection activeCell="B15" sqref="B15"/>
    </sheetView>
  </sheetViews>
  <sheetFormatPr defaultColWidth="8.25" defaultRowHeight="18" customHeight="1"/>
  <cols>
    <col min="1" max="1" width="8.25" style="285" customWidth="1"/>
    <col min="2" max="5" width="16.5625" style="285" customWidth="1"/>
    <col min="6" max="6" width="0.8125" style="285" customWidth="1"/>
    <col min="7" max="16384" width="8.25" style="285"/>
  </cols>
  <sheetData>
    <row r="1" spans="1:11" s="4" customFormat="1" ht="27.75" customHeight="1">
      <c r="A1" s="278" t="s">
        <v>4</v>
      </c>
      <c r="D1" s="284"/>
      <c r="E1" s="284"/>
      <c r="F1" s="284"/>
      <c r="G1" s="284"/>
      <c r="H1" s="1"/>
      <c r="I1" s="1"/>
      <c r="J1" s="1"/>
      <c r="K1" s="1"/>
    </row>
    <row r="2" spans="1:11" s="1" customFormat="1" ht="27.75" customHeight="1">
      <c r="A2" s="279" t="s">
        <v>5</v>
      </c>
      <c r="D2" s="282"/>
      <c r="E2" s="282"/>
      <c r="F2" s="282"/>
      <c r="G2" s="282"/>
      <c r="H2" s="282"/>
      <c r="I2" s="282"/>
      <c r="J2" s="282"/>
      <c r="K2" s="282"/>
    </row>
    <row r="3" spans="1:11" ht="18.75" customHeight="1">
      <c r="B3" s="84"/>
      <c r="C3" s="84"/>
      <c r="D3" s="84"/>
      <c r="E3" s="84"/>
      <c r="F3" s="84"/>
    </row>
    <row r="4" spans="1:11" ht="18.75" customHeight="1" thickBot="1">
      <c r="A4" s="289" t="s">
        <v>716</v>
      </c>
      <c r="B4" s="291" t="s">
        <v>481</v>
      </c>
      <c r="C4" s="291" t="s">
        <v>482</v>
      </c>
      <c r="D4" s="291" t="s">
        <v>483</v>
      </c>
      <c r="E4" s="291" t="s">
        <v>484</v>
      </c>
      <c r="F4" s="473"/>
    </row>
    <row r="5" spans="1:11" ht="18.75" customHeight="1" thickTop="1">
      <c r="B5" s="290" t="s">
        <v>485</v>
      </c>
      <c r="C5" s="290" t="s">
        <v>486</v>
      </c>
      <c r="D5" s="290" t="s">
        <v>487</v>
      </c>
      <c r="E5" s="290" t="s">
        <v>488</v>
      </c>
      <c r="F5" s="473"/>
    </row>
    <row r="6" spans="1:11" ht="18.75" customHeight="1">
      <c r="B6" s="83" t="s">
        <v>489</v>
      </c>
      <c r="C6" s="83" t="s">
        <v>490</v>
      </c>
      <c r="D6" s="83" t="s">
        <v>491</v>
      </c>
      <c r="E6" s="83" t="s">
        <v>492</v>
      </c>
      <c r="F6" s="473"/>
    </row>
    <row r="7" spans="1:11" ht="18.75" customHeight="1">
      <c r="B7" s="83" t="s">
        <v>493</v>
      </c>
      <c r="C7" s="83" t="s">
        <v>494</v>
      </c>
      <c r="D7" s="83" t="s">
        <v>495</v>
      </c>
      <c r="E7" s="83" t="s">
        <v>496</v>
      </c>
      <c r="F7" s="473"/>
    </row>
    <row r="8" spans="1:11" ht="18.75" customHeight="1">
      <c r="B8" s="83" t="s">
        <v>497</v>
      </c>
      <c r="C8" s="83" t="s">
        <v>498</v>
      </c>
      <c r="D8" s="83"/>
      <c r="E8" s="83" t="s">
        <v>499</v>
      </c>
      <c r="F8" s="473"/>
    </row>
    <row r="9" spans="1:11" ht="18.75" customHeight="1">
      <c r="B9" s="83" t="s">
        <v>500</v>
      </c>
      <c r="C9" s="83" t="s">
        <v>501</v>
      </c>
      <c r="D9" s="83"/>
      <c r="E9" s="83" t="s">
        <v>502</v>
      </c>
      <c r="F9" s="473"/>
    </row>
    <row r="10" spans="1:11" ht="18.75" customHeight="1">
      <c r="B10" s="83" t="s">
        <v>503</v>
      </c>
      <c r="C10" s="83" t="s">
        <v>504</v>
      </c>
      <c r="D10" s="83"/>
      <c r="E10" s="83" t="s">
        <v>856</v>
      </c>
      <c r="F10" s="473"/>
    </row>
    <row r="11" spans="1:11" ht="18.75" customHeight="1">
      <c r="B11" s="83" t="s">
        <v>505</v>
      </c>
      <c r="C11" s="83" t="s">
        <v>506</v>
      </c>
      <c r="D11" s="83"/>
      <c r="E11" s="83" t="s">
        <v>857</v>
      </c>
      <c r="F11" s="473"/>
    </row>
    <row r="12" spans="1:11" ht="18.75" customHeight="1">
      <c r="C12" s="286"/>
      <c r="D12" s="286"/>
      <c r="E12" s="83" t="s">
        <v>858</v>
      </c>
      <c r="F12" s="473"/>
    </row>
    <row r="13" spans="1:11" ht="18.75" customHeight="1">
      <c r="A13" s="287" t="s">
        <v>507</v>
      </c>
      <c r="C13" s="286"/>
      <c r="D13" s="286"/>
      <c r="E13" s="83" t="s">
        <v>855</v>
      </c>
      <c r="F13" s="473"/>
    </row>
    <row r="14" spans="1:11" ht="18.75" customHeight="1">
      <c r="A14" s="287" t="s">
        <v>508</v>
      </c>
      <c r="C14" s="286"/>
      <c r="D14" s="286"/>
      <c r="E14" s="83" t="s">
        <v>509</v>
      </c>
      <c r="F14" s="473"/>
    </row>
    <row r="15" spans="1:11" ht="18.75" customHeight="1">
      <c r="C15" s="286"/>
      <c r="D15" s="286"/>
      <c r="E15" s="83" t="s">
        <v>510</v>
      </c>
      <c r="F15" s="473"/>
    </row>
    <row r="16" spans="1:11" ht="18.75" customHeight="1">
      <c r="C16" s="286"/>
      <c r="D16" s="286"/>
      <c r="E16" s="83" t="s">
        <v>859</v>
      </c>
      <c r="F16" s="473"/>
    </row>
    <row r="17" spans="1:6" ht="18.75" customHeight="1">
      <c r="B17" s="84"/>
      <c r="C17" s="84"/>
      <c r="D17" s="84"/>
      <c r="E17" s="84"/>
      <c r="F17" s="84"/>
    </row>
    <row r="18" spans="1:6" ht="18.75" customHeight="1" thickBot="1">
      <c r="A18" s="289" t="s">
        <v>717</v>
      </c>
      <c r="B18" s="291" t="s">
        <v>481</v>
      </c>
      <c r="C18" s="291" t="s">
        <v>482</v>
      </c>
      <c r="D18" s="291" t="s">
        <v>483</v>
      </c>
      <c r="E18" s="291" t="s">
        <v>484</v>
      </c>
      <c r="F18" s="473"/>
    </row>
    <row r="19" spans="1:6" ht="18.75" customHeight="1" thickTop="1">
      <c r="B19" s="290" t="s">
        <v>489</v>
      </c>
      <c r="C19" s="290" t="s">
        <v>511</v>
      </c>
      <c r="D19" s="290" t="s">
        <v>495</v>
      </c>
      <c r="E19" s="290" t="s">
        <v>860</v>
      </c>
      <c r="F19" s="473"/>
    </row>
    <row r="20" spans="1:6" ht="18.75" customHeight="1">
      <c r="B20" s="83" t="s">
        <v>485</v>
      </c>
      <c r="C20" s="83" t="s">
        <v>512</v>
      </c>
      <c r="D20" s="83"/>
      <c r="E20" s="83" t="s">
        <v>861</v>
      </c>
      <c r="F20" s="473"/>
    </row>
    <row r="21" spans="1:6" ht="18.75" customHeight="1">
      <c r="B21" s="83" t="s">
        <v>500</v>
      </c>
      <c r="C21" s="83" t="s">
        <v>33</v>
      </c>
      <c r="D21" s="83"/>
      <c r="E21" s="83" t="s">
        <v>862</v>
      </c>
      <c r="F21" s="473"/>
    </row>
    <row r="22" spans="1:6" ht="18.75" customHeight="1">
      <c r="B22" s="83" t="s">
        <v>513</v>
      </c>
      <c r="C22" s="83" t="s">
        <v>498</v>
      </c>
      <c r="D22" s="83"/>
      <c r="E22" s="83" t="s">
        <v>514</v>
      </c>
      <c r="F22" s="473"/>
    </row>
    <row r="23" spans="1:6" ht="18.75" customHeight="1">
      <c r="B23" s="83" t="s">
        <v>497</v>
      </c>
      <c r="C23" s="83" t="s">
        <v>504</v>
      </c>
      <c r="D23" s="83"/>
      <c r="E23" s="83" t="s">
        <v>515</v>
      </c>
      <c r="F23" s="473"/>
    </row>
    <row r="24" spans="1:6" ht="18.75" customHeight="1">
      <c r="B24" s="83" t="s">
        <v>516</v>
      </c>
      <c r="C24" s="83" t="s">
        <v>487</v>
      </c>
      <c r="D24" s="83"/>
      <c r="E24" s="83" t="s">
        <v>502</v>
      </c>
      <c r="F24" s="473"/>
    </row>
    <row r="25" spans="1:6" ht="18.75" customHeight="1">
      <c r="C25" s="84"/>
      <c r="D25" s="84"/>
      <c r="E25" s="83" t="s">
        <v>858</v>
      </c>
      <c r="F25" s="473"/>
    </row>
    <row r="26" spans="1:6" ht="18.75" customHeight="1">
      <c r="A26" s="287" t="s">
        <v>507</v>
      </c>
      <c r="C26" s="286"/>
      <c r="D26" s="286"/>
      <c r="E26" s="83" t="s">
        <v>863</v>
      </c>
      <c r="F26" s="473"/>
    </row>
    <row r="27" spans="1:6" ht="18.75" customHeight="1">
      <c r="A27" s="287" t="s">
        <v>517</v>
      </c>
      <c r="E27" s="83" t="s">
        <v>864</v>
      </c>
      <c r="F27" s="473"/>
    </row>
    <row r="28" spans="1:6" ht="18.75" customHeight="1">
      <c r="A28" s="288" t="s">
        <v>720</v>
      </c>
      <c r="E28" s="83" t="s">
        <v>855</v>
      </c>
      <c r="F28" s="473"/>
    </row>
    <row r="29" spans="1:6" ht="18.75" customHeight="1">
      <c r="E29" s="83" t="s">
        <v>865</v>
      </c>
      <c r="F29" s="473"/>
    </row>
    <row r="30" spans="1:6" ht="18.75" customHeight="1">
      <c r="E30" s="83" t="s">
        <v>856</v>
      </c>
      <c r="F30" s="473"/>
    </row>
    <row r="31" spans="1:6" ht="18.75" customHeight="1">
      <c r="E31" s="83" t="s">
        <v>859</v>
      </c>
      <c r="F31" s="473"/>
    </row>
    <row r="32" spans="1:6" ht="18.75" customHeight="1">
      <c r="E32" s="83" t="s">
        <v>718</v>
      </c>
      <c r="F32" s="473"/>
    </row>
    <row r="33" spans="5:6" ht="18.75" customHeight="1">
      <c r="E33" s="83" t="s">
        <v>719</v>
      </c>
      <c r="F33" s="473"/>
    </row>
    <row r="34" spans="5:6" ht="18" customHeight="1">
      <c r="E34" s="84"/>
      <c r="F34" s="84"/>
    </row>
    <row r="35" spans="5:6" ht="18" customHeight="1">
      <c r="E35" s="84"/>
      <c r="F35" s="84"/>
    </row>
  </sheetData>
  <phoneticPr fontId="4"/>
  <printOptions horizontalCentered="1"/>
  <pageMargins left="0.39370078740157483" right="0.19685039370078741" top="0.74803149606299213" bottom="0.74803149606299213" header="0.31496062992125984" footer="0.31496062992125984"/>
  <pageSetup paperSize="13" scale="9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16"/>
  <sheetViews>
    <sheetView view="pageBreakPreview" topLeftCell="A22" zoomScale="80" zoomScaleNormal="85" zoomScaleSheetLayoutView="80" zoomScalePageLayoutView="85" workbookViewId="0">
      <selection activeCell="L34" sqref="L34"/>
    </sheetView>
  </sheetViews>
  <sheetFormatPr defaultColWidth="9" defaultRowHeight="12.75"/>
  <cols>
    <col min="1" max="1" width="3.5625" style="7" customWidth="1"/>
    <col min="2" max="2" width="15.5625" style="7" customWidth="1"/>
    <col min="3" max="3" width="1.0625" style="56" customWidth="1"/>
    <col min="4" max="5" width="13.5625" style="56" customWidth="1"/>
    <col min="6" max="6" width="1.0625" style="56" customWidth="1"/>
    <col min="7" max="7" width="30.5625" style="7" customWidth="1"/>
    <col min="8" max="16384" width="9" style="7"/>
  </cols>
  <sheetData>
    <row r="1" spans="1:7" ht="27" customHeight="1">
      <c r="A1" s="472" t="s">
        <v>144</v>
      </c>
      <c r="B1" s="41"/>
      <c r="C1" s="41"/>
      <c r="D1" s="41"/>
      <c r="E1" s="41"/>
      <c r="F1" s="41"/>
      <c r="G1" s="41"/>
    </row>
    <row r="2" spans="1:7" ht="18.75" customHeight="1">
      <c r="A2" s="42"/>
      <c r="B2" s="42"/>
      <c r="C2" s="42"/>
      <c r="D2" s="42"/>
      <c r="E2" s="42"/>
      <c r="F2" s="9"/>
      <c r="G2" s="8"/>
    </row>
    <row r="3" spans="1:7" ht="18.75" customHeight="1">
      <c r="A3" s="43"/>
      <c r="B3" s="43"/>
      <c r="C3" s="44"/>
      <c r="D3" s="45" t="s">
        <v>145</v>
      </c>
      <c r="E3" s="46"/>
      <c r="F3" s="46"/>
      <c r="G3" s="51" t="s">
        <v>146</v>
      </c>
    </row>
    <row r="4" spans="1:7" ht="18.75" customHeight="1">
      <c r="A4" s="43"/>
      <c r="B4" s="43"/>
      <c r="C4" s="46"/>
      <c r="D4" s="46"/>
      <c r="E4" s="46"/>
      <c r="F4" s="46"/>
      <c r="G4" s="51"/>
    </row>
    <row r="5" spans="1:7" ht="18.75" customHeight="1">
      <c r="A5" s="43"/>
      <c r="B5" s="43" t="s">
        <v>147</v>
      </c>
      <c r="C5" s="43"/>
      <c r="D5" s="46" t="s">
        <v>148</v>
      </c>
      <c r="E5" s="46" t="s">
        <v>149</v>
      </c>
      <c r="F5" s="46"/>
      <c r="G5" s="43" t="s">
        <v>150</v>
      </c>
    </row>
    <row r="6" spans="1:7" ht="18.75" customHeight="1">
      <c r="A6" s="43"/>
      <c r="B6" s="43"/>
      <c r="C6" s="43"/>
      <c r="D6" s="46"/>
      <c r="E6" s="46"/>
      <c r="F6" s="46"/>
      <c r="G6" s="43"/>
    </row>
    <row r="7" spans="1:7" ht="18.75" customHeight="1">
      <c r="A7" s="43"/>
      <c r="B7" s="43" t="s">
        <v>151</v>
      </c>
      <c r="C7" s="43"/>
      <c r="D7" s="46" t="s">
        <v>152</v>
      </c>
      <c r="E7" s="46" t="s">
        <v>153</v>
      </c>
      <c r="F7" s="46"/>
      <c r="G7" s="51" t="s">
        <v>154</v>
      </c>
    </row>
    <row r="8" spans="1:7" ht="18.75" customHeight="1">
      <c r="A8" s="43"/>
      <c r="B8" s="43"/>
      <c r="C8" s="43"/>
      <c r="D8" s="46" t="s">
        <v>155</v>
      </c>
      <c r="E8" s="46" t="s">
        <v>156</v>
      </c>
      <c r="F8" s="46"/>
      <c r="G8" s="51" t="s">
        <v>839</v>
      </c>
    </row>
    <row r="9" spans="1:7" ht="18.75" customHeight="1">
      <c r="A9" s="43"/>
      <c r="B9" s="43"/>
      <c r="C9" s="43"/>
      <c r="D9" s="47"/>
      <c r="E9" s="47"/>
      <c r="F9" s="46"/>
      <c r="G9" s="51" t="s">
        <v>850</v>
      </c>
    </row>
    <row r="10" spans="1:7" ht="18.75" customHeight="1">
      <c r="A10" s="43"/>
      <c r="B10" s="43"/>
      <c r="C10" s="43"/>
      <c r="D10" s="46"/>
      <c r="E10" s="46"/>
      <c r="F10" s="46"/>
      <c r="G10" s="43"/>
    </row>
    <row r="11" spans="1:7" ht="18.75" customHeight="1">
      <c r="A11" s="43" t="s">
        <v>841</v>
      </c>
      <c r="B11" s="48" t="s">
        <v>849</v>
      </c>
      <c r="C11" s="48"/>
      <c r="D11" s="46" t="s">
        <v>580</v>
      </c>
      <c r="E11" s="46" t="s">
        <v>157</v>
      </c>
      <c r="F11" s="46"/>
      <c r="G11" s="43" t="s">
        <v>158</v>
      </c>
    </row>
    <row r="12" spans="1:7" ht="18.75" customHeight="1">
      <c r="A12" s="43"/>
      <c r="B12" s="43"/>
      <c r="C12" s="43"/>
      <c r="D12" s="46"/>
      <c r="E12" s="46"/>
      <c r="F12" s="46"/>
      <c r="G12" s="43"/>
    </row>
    <row r="13" spans="1:7" ht="18.75" customHeight="1">
      <c r="A13" s="43" t="s">
        <v>841</v>
      </c>
      <c r="B13" s="43" t="s">
        <v>846</v>
      </c>
      <c r="C13" s="43"/>
      <c r="D13" s="46" t="s">
        <v>159</v>
      </c>
      <c r="E13" s="46" t="s">
        <v>149</v>
      </c>
      <c r="F13" s="46"/>
      <c r="G13" s="43" t="s">
        <v>160</v>
      </c>
    </row>
    <row r="14" spans="1:7" ht="18.75" customHeight="1">
      <c r="A14" s="43"/>
      <c r="B14" s="43"/>
      <c r="C14" s="43"/>
      <c r="D14" s="46"/>
      <c r="E14" s="46"/>
      <c r="F14" s="46"/>
      <c r="G14" s="49"/>
    </row>
    <row r="15" spans="1:7" ht="18.75" customHeight="1">
      <c r="A15" s="43" t="s">
        <v>841</v>
      </c>
      <c r="B15" s="43" t="s">
        <v>845</v>
      </c>
      <c r="C15" s="43"/>
      <c r="D15" s="46" t="s">
        <v>161</v>
      </c>
      <c r="E15" s="46" t="s">
        <v>153</v>
      </c>
      <c r="F15" s="46"/>
      <c r="G15" s="43" t="s">
        <v>162</v>
      </c>
    </row>
    <row r="16" spans="1:7" ht="18.75" customHeight="1">
      <c r="A16" s="43"/>
      <c r="B16" s="43"/>
      <c r="C16" s="43"/>
      <c r="D16" s="46"/>
      <c r="E16" s="46"/>
      <c r="F16" s="46"/>
      <c r="G16" s="43" t="s">
        <v>163</v>
      </c>
    </row>
    <row r="17" spans="1:7" ht="18.75" customHeight="1">
      <c r="A17" s="43"/>
      <c r="B17" s="43"/>
      <c r="C17" s="43"/>
      <c r="D17" s="46"/>
      <c r="E17" s="46"/>
      <c r="F17" s="46"/>
      <c r="G17" s="43"/>
    </row>
    <row r="18" spans="1:7" ht="18.75" customHeight="1">
      <c r="A18" s="43"/>
      <c r="B18" s="43" t="s">
        <v>164</v>
      </c>
      <c r="C18" s="43"/>
      <c r="D18" s="46" t="s">
        <v>581</v>
      </c>
      <c r="E18" s="46" t="s">
        <v>149</v>
      </c>
      <c r="F18" s="46"/>
      <c r="G18" s="43" t="s">
        <v>165</v>
      </c>
    </row>
    <row r="19" spans="1:7" ht="18.75" customHeight="1">
      <c r="A19" s="43"/>
      <c r="B19" s="43"/>
      <c r="C19" s="43"/>
      <c r="D19" s="46"/>
      <c r="E19" s="46"/>
      <c r="F19" s="46"/>
      <c r="G19" s="43" t="s">
        <v>166</v>
      </c>
    </row>
    <row r="20" spans="1:7" ht="18.75" customHeight="1">
      <c r="A20" s="43"/>
      <c r="B20" s="43"/>
      <c r="C20" s="43"/>
      <c r="D20" s="46"/>
      <c r="E20" s="46"/>
      <c r="F20" s="46"/>
      <c r="G20" s="43"/>
    </row>
    <row r="21" spans="1:7" ht="18.75" customHeight="1">
      <c r="A21" s="43" t="s">
        <v>841</v>
      </c>
      <c r="B21" s="43" t="s">
        <v>844</v>
      </c>
      <c r="C21" s="43"/>
      <c r="D21" s="46" t="s">
        <v>155</v>
      </c>
      <c r="E21" s="46" t="s">
        <v>156</v>
      </c>
      <c r="F21" s="46"/>
      <c r="G21" s="43" t="s">
        <v>167</v>
      </c>
    </row>
    <row r="22" spans="1:7" ht="18.75" customHeight="1">
      <c r="A22" s="43"/>
      <c r="B22" s="43"/>
      <c r="C22" s="43"/>
      <c r="D22" s="46"/>
      <c r="E22" s="46"/>
      <c r="F22" s="46"/>
      <c r="G22" s="43" t="s">
        <v>168</v>
      </c>
    </row>
    <row r="23" spans="1:7" ht="18.75" customHeight="1">
      <c r="A23" s="43"/>
      <c r="B23" s="43"/>
      <c r="C23" s="43"/>
      <c r="D23" s="46"/>
      <c r="E23" s="46"/>
      <c r="F23" s="46"/>
      <c r="G23" s="43"/>
    </row>
    <row r="24" spans="1:7" ht="18.75" customHeight="1">
      <c r="A24" s="43" t="s">
        <v>841</v>
      </c>
      <c r="B24" s="43" t="s">
        <v>843</v>
      </c>
      <c r="C24" s="43"/>
      <c r="D24" s="46" t="s">
        <v>169</v>
      </c>
      <c r="E24" s="46" t="s">
        <v>170</v>
      </c>
      <c r="F24" s="46"/>
      <c r="G24" s="43" t="s">
        <v>171</v>
      </c>
    </row>
    <row r="25" spans="1:7" ht="18.75" customHeight="1">
      <c r="A25" s="43"/>
      <c r="B25" s="43"/>
      <c r="C25" s="43"/>
      <c r="D25" s="46"/>
      <c r="E25" s="46"/>
      <c r="F25" s="46"/>
      <c r="G25" s="43" t="s">
        <v>172</v>
      </c>
    </row>
    <row r="26" spans="1:7" ht="18.75" customHeight="1">
      <c r="A26" s="43"/>
      <c r="B26" s="43"/>
      <c r="C26" s="43"/>
      <c r="D26" s="46"/>
      <c r="E26" s="46"/>
      <c r="F26" s="46"/>
      <c r="G26" s="43"/>
    </row>
    <row r="27" spans="1:7" ht="18.75" customHeight="1">
      <c r="A27" s="43"/>
      <c r="B27" s="43" t="s">
        <v>842</v>
      </c>
      <c r="C27" s="43"/>
      <c r="D27" s="46" t="s">
        <v>582</v>
      </c>
      <c r="E27" s="46" t="s">
        <v>173</v>
      </c>
      <c r="F27" s="46"/>
      <c r="G27" s="43" t="s">
        <v>174</v>
      </c>
    </row>
    <row r="28" spans="1:7" ht="18.75" customHeight="1">
      <c r="A28" s="43"/>
      <c r="B28" s="43"/>
      <c r="C28" s="43"/>
      <c r="D28" s="46"/>
      <c r="E28" s="46"/>
      <c r="F28" s="46"/>
      <c r="G28" s="43"/>
    </row>
    <row r="29" spans="1:7" ht="18.75" customHeight="1">
      <c r="A29" s="43"/>
      <c r="B29" s="43" t="s">
        <v>175</v>
      </c>
      <c r="C29" s="43"/>
      <c r="D29" s="46"/>
      <c r="E29" s="46"/>
      <c r="F29" s="46"/>
      <c r="G29" s="43"/>
    </row>
    <row r="30" spans="1:7" ht="18.75" customHeight="1">
      <c r="A30" s="43"/>
      <c r="B30" s="51" t="s">
        <v>176</v>
      </c>
      <c r="C30" s="43"/>
      <c r="D30" s="46" t="s">
        <v>177</v>
      </c>
      <c r="E30" s="46" t="s">
        <v>178</v>
      </c>
      <c r="F30" s="46"/>
      <c r="G30" s="43" t="s">
        <v>179</v>
      </c>
    </row>
    <row r="31" spans="1:7" ht="18.75" customHeight="1">
      <c r="A31" s="43"/>
      <c r="B31" s="43"/>
      <c r="C31" s="43"/>
      <c r="D31" s="46"/>
      <c r="E31" s="46"/>
      <c r="F31" s="46"/>
      <c r="G31" s="43" t="s">
        <v>180</v>
      </c>
    </row>
    <row r="32" spans="1:7" ht="18.75" customHeight="1">
      <c r="A32" s="43"/>
      <c r="B32" s="46"/>
      <c r="C32" s="43"/>
      <c r="D32" s="46"/>
      <c r="E32" s="46"/>
      <c r="F32" s="46"/>
      <c r="G32" s="43"/>
    </row>
    <row r="33" spans="1:7" ht="18.75" customHeight="1">
      <c r="A33" s="43"/>
      <c r="B33" s="43" t="s">
        <v>181</v>
      </c>
      <c r="C33" s="43"/>
      <c r="D33" s="43"/>
      <c r="E33" s="46"/>
      <c r="F33" s="46"/>
      <c r="G33" s="43"/>
    </row>
    <row r="34" spans="1:7" ht="18.75" customHeight="1">
      <c r="A34" s="43"/>
      <c r="B34" s="51" t="s">
        <v>176</v>
      </c>
      <c r="C34" s="44"/>
      <c r="D34" s="50" t="s">
        <v>182</v>
      </c>
      <c r="E34" s="50" t="s">
        <v>183</v>
      </c>
      <c r="F34" s="46"/>
      <c r="G34" s="43" t="s">
        <v>184</v>
      </c>
    </row>
    <row r="35" spans="1:7" ht="18.75" customHeight="1">
      <c r="A35" s="43"/>
      <c r="B35" s="43"/>
      <c r="C35" s="46"/>
      <c r="D35" s="46"/>
      <c r="E35" s="46"/>
      <c r="F35" s="46"/>
      <c r="G35" s="43" t="s">
        <v>185</v>
      </c>
    </row>
    <row r="36" spans="1:7" ht="18.75" customHeight="1">
      <c r="A36" s="43"/>
      <c r="B36" s="43" t="s">
        <v>186</v>
      </c>
      <c r="C36" s="46"/>
      <c r="D36" s="46" t="s">
        <v>177</v>
      </c>
      <c r="E36" s="46" t="s">
        <v>178</v>
      </c>
      <c r="F36" s="46"/>
      <c r="G36" s="518" t="s">
        <v>848</v>
      </c>
    </row>
    <row r="37" spans="1:7" ht="18.75" customHeight="1">
      <c r="A37" s="43"/>
      <c r="B37" s="43"/>
      <c r="C37" s="46"/>
      <c r="D37" s="46"/>
      <c r="E37" s="46"/>
      <c r="F37" s="46"/>
      <c r="G37" s="519"/>
    </row>
    <row r="38" spans="1:7" ht="18.75" customHeight="1">
      <c r="A38" s="43" t="s">
        <v>187</v>
      </c>
      <c r="B38" s="43"/>
      <c r="C38" s="46"/>
      <c r="D38" s="46"/>
      <c r="E38" s="46"/>
      <c r="F38" s="46"/>
      <c r="G38" s="51"/>
    </row>
    <row r="39" spans="1:7" s="6" customFormat="1" ht="18.75" customHeight="1">
      <c r="A39" s="8"/>
      <c r="B39" s="8"/>
      <c r="C39" s="9"/>
      <c r="D39" s="9"/>
      <c r="E39" s="9"/>
      <c r="F39" s="9"/>
      <c r="G39" s="5"/>
    </row>
    <row r="40" spans="1:7" ht="18.75" customHeight="1">
      <c r="A40" s="52"/>
      <c r="B40" s="52"/>
      <c r="C40" s="52"/>
      <c r="D40" s="52"/>
      <c r="E40" s="52"/>
      <c r="F40" s="52"/>
      <c r="G40" s="52"/>
    </row>
    <row r="41" spans="1:7" ht="16.5" customHeight="1">
      <c r="A41" s="6"/>
      <c r="B41" s="6"/>
      <c r="C41" s="53"/>
      <c r="D41" s="53"/>
      <c r="E41" s="53"/>
      <c r="F41" s="53"/>
      <c r="G41" s="54"/>
    </row>
    <row r="42" spans="1:7" ht="16.5" customHeight="1">
      <c r="A42" s="6"/>
      <c r="B42" s="6"/>
      <c r="C42" s="53"/>
      <c r="D42" s="53"/>
      <c r="E42" s="53"/>
      <c r="F42" s="53"/>
    </row>
    <row r="43" spans="1:7" ht="19.5" customHeight="1">
      <c r="A43" s="6"/>
      <c r="B43" s="6"/>
      <c r="C43" s="6"/>
      <c r="D43" s="53"/>
      <c r="E43" s="53"/>
      <c r="F43" s="53"/>
    </row>
    <row r="44" spans="1:7" ht="16.5" customHeight="1">
      <c r="A44" s="6"/>
      <c r="B44" s="6"/>
      <c r="C44" s="6"/>
      <c r="D44" s="53"/>
      <c r="E44" s="53"/>
      <c r="F44" s="53"/>
    </row>
    <row r="45" spans="1:7" ht="16.5" customHeight="1">
      <c r="A45" s="6"/>
      <c r="B45" s="6"/>
      <c r="C45" s="6"/>
      <c r="D45" s="53"/>
      <c r="E45" s="53"/>
      <c r="F45" s="53"/>
    </row>
    <row r="46" spans="1:7" ht="18.75">
      <c r="A46" s="6"/>
      <c r="B46" s="6"/>
      <c r="C46" s="6"/>
      <c r="D46" s="53"/>
      <c r="E46" s="53"/>
      <c r="F46" s="53"/>
    </row>
    <row r="47" spans="1:7" ht="18.75" customHeight="1">
      <c r="A47" s="6"/>
      <c r="B47" s="6"/>
      <c r="C47" s="6"/>
      <c r="D47" s="53"/>
      <c r="E47" s="53"/>
      <c r="F47" s="53"/>
    </row>
    <row r="48" spans="1:7" ht="18.75">
      <c r="A48" s="6"/>
      <c r="B48" s="6"/>
      <c r="C48" s="6"/>
      <c r="D48" s="53"/>
      <c r="E48" s="53"/>
      <c r="F48" s="53"/>
    </row>
    <row r="49" spans="1:6" ht="16.5" customHeight="1">
      <c r="A49" s="6"/>
      <c r="B49" s="6"/>
      <c r="C49" s="6"/>
      <c r="D49" s="53"/>
      <c r="E49" s="53"/>
      <c r="F49" s="53"/>
    </row>
    <row r="50" spans="1:6" ht="16.5" customHeight="1">
      <c r="A50" s="6"/>
      <c r="B50" s="6"/>
      <c r="C50" s="6"/>
      <c r="D50" s="53"/>
      <c r="E50" s="53"/>
      <c r="F50" s="53"/>
    </row>
    <row r="51" spans="1:6" ht="18.75">
      <c r="A51" s="6"/>
      <c r="B51" s="6"/>
      <c r="C51" s="6"/>
      <c r="D51" s="53"/>
      <c r="E51" s="53"/>
      <c r="F51" s="53"/>
    </row>
    <row r="52" spans="1:6" ht="16.5" customHeight="1">
      <c r="A52" s="6"/>
      <c r="B52" s="6"/>
      <c r="C52" s="6"/>
      <c r="D52" s="53"/>
      <c r="E52" s="53"/>
      <c r="F52" s="53"/>
    </row>
    <row r="53" spans="1:6" ht="16.5" customHeight="1">
      <c r="A53" s="6"/>
      <c r="B53" s="6"/>
      <c r="C53" s="6"/>
      <c r="D53" s="53"/>
      <c r="E53" s="53"/>
      <c r="F53" s="53"/>
    </row>
    <row r="54" spans="1:6" ht="18.75">
      <c r="A54" s="6"/>
      <c r="B54" s="6"/>
      <c r="C54" s="6"/>
      <c r="D54" s="53"/>
      <c r="E54" s="53"/>
      <c r="F54" s="53"/>
    </row>
    <row r="55" spans="1:6" ht="16.5" customHeight="1">
      <c r="A55" s="6"/>
      <c r="B55" s="6"/>
      <c r="C55" s="6"/>
      <c r="D55" s="53"/>
      <c r="E55" s="53"/>
      <c r="F55" s="53"/>
    </row>
    <row r="56" spans="1:6" ht="16.5" customHeight="1">
      <c r="A56" s="6"/>
      <c r="B56" s="6"/>
      <c r="C56" s="6"/>
      <c r="D56" s="53"/>
      <c r="E56" s="53"/>
      <c r="F56" s="53"/>
    </row>
    <row r="57" spans="1:6" ht="18.75">
      <c r="A57" s="6"/>
      <c r="B57" s="6"/>
      <c r="C57" s="6"/>
      <c r="D57" s="53"/>
      <c r="E57" s="53"/>
      <c r="F57" s="53"/>
    </row>
    <row r="58" spans="1:6" ht="16.5" customHeight="1">
      <c r="A58" s="6"/>
      <c r="B58" s="6"/>
      <c r="C58" s="6"/>
      <c r="D58" s="53"/>
      <c r="E58" s="53"/>
      <c r="F58" s="53"/>
    </row>
    <row r="59" spans="1:6" ht="16.5" customHeight="1">
      <c r="A59" s="6"/>
      <c r="B59" s="6"/>
      <c r="C59" s="6"/>
      <c r="D59" s="53"/>
      <c r="E59" s="53"/>
      <c r="F59" s="53"/>
    </row>
    <row r="60" spans="1:6" ht="18.75">
      <c r="A60" s="6"/>
      <c r="B60" s="6"/>
      <c r="C60" s="6"/>
      <c r="D60" s="53"/>
      <c r="E60" s="53"/>
      <c r="F60" s="53"/>
    </row>
    <row r="61" spans="1:6" ht="16.5" customHeight="1">
      <c r="A61" s="6"/>
      <c r="B61" s="6"/>
      <c r="C61" s="6"/>
      <c r="D61" s="53"/>
      <c r="E61" s="53"/>
      <c r="F61" s="53"/>
    </row>
    <row r="62" spans="1:6" ht="16.5" customHeight="1">
      <c r="A62" s="6"/>
      <c r="B62" s="6"/>
      <c r="C62" s="6"/>
      <c r="D62" s="53"/>
      <c r="E62" s="53"/>
      <c r="F62" s="53"/>
    </row>
    <row r="63" spans="1:6" ht="18.75">
      <c r="A63" s="6"/>
      <c r="B63" s="6"/>
      <c r="C63" s="6"/>
      <c r="D63" s="53"/>
      <c r="E63" s="53"/>
      <c r="F63" s="53"/>
    </row>
    <row r="64" spans="1:6" ht="16.5" customHeight="1">
      <c r="A64" s="6"/>
      <c r="B64" s="6"/>
      <c r="C64" s="6"/>
      <c r="D64" s="53"/>
      <c r="E64" s="53"/>
      <c r="F64" s="53"/>
    </row>
    <row r="65" spans="1:6" ht="16.5" customHeight="1">
      <c r="A65" s="6"/>
      <c r="B65" s="6"/>
      <c r="C65" s="6"/>
      <c r="D65" s="53"/>
      <c r="E65" s="53"/>
      <c r="F65" s="53"/>
    </row>
    <row r="66" spans="1:6" ht="18.75">
      <c r="A66" s="6"/>
      <c r="B66" s="6"/>
      <c r="C66" s="6"/>
      <c r="D66" s="53"/>
      <c r="E66" s="53"/>
      <c r="F66" s="53"/>
    </row>
    <row r="67" spans="1:6" ht="16.5" customHeight="1">
      <c r="A67" s="6"/>
      <c r="B67" s="6"/>
      <c r="C67" s="6"/>
      <c r="D67" s="53"/>
      <c r="E67" s="53"/>
      <c r="F67" s="53"/>
    </row>
    <row r="68" spans="1:6" ht="16.5" customHeight="1">
      <c r="A68" s="6"/>
      <c r="B68" s="6"/>
      <c r="C68" s="6"/>
      <c r="D68" s="53"/>
      <c r="E68" s="53"/>
      <c r="F68" s="53"/>
    </row>
    <row r="69" spans="1:6" ht="18.75">
      <c r="A69" s="6"/>
      <c r="B69" s="6"/>
      <c r="C69" s="6"/>
      <c r="D69" s="53"/>
      <c r="E69" s="53"/>
      <c r="F69" s="53"/>
    </row>
    <row r="70" spans="1:6" ht="16.5" customHeight="1">
      <c r="A70" s="6"/>
      <c r="B70" s="6"/>
      <c r="C70" s="6"/>
      <c r="D70" s="53"/>
      <c r="E70" s="53"/>
      <c r="F70" s="53"/>
    </row>
    <row r="71" spans="1:6" ht="16.5" customHeight="1">
      <c r="A71" s="6"/>
      <c r="B71" s="6"/>
      <c r="C71" s="6"/>
      <c r="D71" s="53"/>
      <c r="E71" s="53"/>
      <c r="F71" s="53"/>
    </row>
    <row r="72" spans="1:6" ht="18.75">
      <c r="A72" s="6"/>
      <c r="B72" s="6"/>
      <c r="C72" s="6"/>
      <c r="D72" s="53"/>
      <c r="E72" s="53"/>
      <c r="F72" s="53"/>
    </row>
    <row r="73" spans="1:6" ht="18.75">
      <c r="A73" s="6"/>
      <c r="B73" s="53"/>
      <c r="C73" s="6"/>
      <c r="D73" s="53"/>
      <c r="E73" s="53"/>
      <c r="F73" s="53"/>
    </row>
    <row r="74" spans="1:6" ht="16.5" customHeight="1">
      <c r="A74" s="6"/>
      <c r="B74" s="6"/>
      <c r="C74" s="6"/>
      <c r="D74" s="53"/>
      <c r="E74" s="53"/>
      <c r="F74" s="53"/>
    </row>
    <row r="75" spans="1:6" ht="18.75">
      <c r="A75" s="6"/>
      <c r="B75" s="53"/>
      <c r="C75" s="6"/>
      <c r="D75" s="53"/>
      <c r="E75" s="53"/>
      <c r="F75" s="53"/>
    </row>
    <row r="76" spans="1:6" ht="16.5" customHeight="1">
      <c r="A76" s="6"/>
      <c r="B76" s="53"/>
      <c r="C76" s="6"/>
      <c r="D76" s="53"/>
      <c r="E76" s="53"/>
      <c r="F76" s="53"/>
    </row>
    <row r="77" spans="1:6" ht="16.5" customHeight="1">
      <c r="A77" s="6"/>
      <c r="B77" s="6"/>
      <c r="C77" s="6"/>
      <c r="D77" s="53"/>
      <c r="E77" s="53"/>
      <c r="F77" s="53"/>
    </row>
    <row r="78" spans="1:6" ht="18.75">
      <c r="A78" s="6"/>
      <c r="B78" s="6"/>
      <c r="C78" s="6"/>
      <c r="D78" s="6"/>
      <c r="E78" s="53"/>
      <c r="F78" s="53"/>
    </row>
    <row r="79" spans="1:6" ht="18.75">
      <c r="A79" s="6"/>
      <c r="B79" s="53"/>
      <c r="C79" s="6"/>
      <c r="D79" s="53"/>
      <c r="E79" s="53"/>
      <c r="F79" s="53"/>
    </row>
    <row r="80" spans="1:6" ht="16.5" customHeight="1"/>
    <row r="81" spans="1:7" ht="16.5" customHeight="1"/>
    <row r="82" spans="1:7">
      <c r="G82" s="55"/>
    </row>
    <row r="83" spans="1:7">
      <c r="A83" s="520"/>
      <c r="B83" s="520"/>
      <c r="C83" s="520"/>
      <c r="D83" s="520"/>
      <c r="E83" s="520"/>
      <c r="F83" s="520"/>
      <c r="G83" s="520"/>
    </row>
    <row r="84" spans="1:7" ht="28.5" customHeight="1">
      <c r="A84" s="6"/>
      <c r="B84" s="6"/>
      <c r="C84" s="53"/>
      <c r="D84" s="53"/>
      <c r="E84" s="53"/>
      <c r="F84" s="53"/>
      <c r="G84" s="6"/>
    </row>
    <row r="85" spans="1:7" ht="20.2" customHeight="1">
      <c r="B85" s="6"/>
      <c r="C85" s="6"/>
      <c r="D85" s="53"/>
      <c r="E85" s="53"/>
      <c r="F85" s="53"/>
      <c r="G85" s="53"/>
    </row>
    <row r="86" spans="1:7" ht="20.2" customHeight="1">
      <c r="B86" s="6"/>
      <c r="C86" s="6"/>
      <c r="D86" s="53"/>
      <c r="E86" s="53"/>
      <c r="F86" s="53"/>
      <c r="G86" s="53"/>
    </row>
    <row r="87" spans="1:7" ht="20.2" customHeight="1">
      <c r="B87" s="6"/>
      <c r="C87" s="6"/>
      <c r="D87" s="53"/>
      <c r="E87" s="53"/>
      <c r="F87" s="53"/>
      <c r="G87" s="53"/>
    </row>
    <row r="88" spans="1:7" ht="20.2" customHeight="1">
      <c r="B88" s="6"/>
      <c r="C88" s="6"/>
      <c r="D88" s="53"/>
      <c r="E88" s="53"/>
      <c r="F88" s="53"/>
      <c r="G88" s="53"/>
    </row>
    <row r="89" spans="1:7" ht="20.2" customHeight="1">
      <c r="B89" s="6"/>
      <c r="C89" s="6"/>
      <c r="D89" s="53"/>
      <c r="E89" s="53"/>
      <c r="F89" s="53"/>
      <c r="G89" s="53"/>
    </row>
    <row r="90" spans="1:7" ht="20.2" customHeight="1">
      <c r="B90" s="6"/>
      <c r="C90" s="6"/>
      <c r="D90" s="53"/>
      <c r="E90" s="53"/>
      <c r="F90" s="53"/>
      <c r="G90" s="53"/>
    </row>
    <row r="91" spans="1:7" ht="20.2" customHeight="1">
      <c r="B91" s="6"/>
      <c r="C91" s="6"/>
      <c r="D91" s="53"/>
      <c r="E91" s="53"/>
      <c r="F91" s="53"/>
      <c r="G91" s="53"/>
    </row>
    <row r="92" spans="1:7" ht="20.2" customHeight="1">
      <c r="B92" s="6"/>
      <c r="C92" s="6"/>
      <c r="D92" s="53"/>
      <c r="E92" s="53"/>
      <c r="F92" s="53"/>
      <c r="G92" s="53"/>
    </row>
    <row r="93" spans="1:7" ht="20.2" customHeight="1">
      <c r="B93" s="6"/>
      <c r="C93" s="6"/>
      <c r="D93" s="53"/>
      <c r="E93" s="53"/>
      <c r="F93" s="53"/>
      <c r="G93" s="53"/>
    </row>
    <row r="94" spans="1:7" ht="20.2" customHeight="1">
      <c r="B94" s="6"/>
      <c r="C94" s="6"/>
      <c r="D94" s="53"/>
      <c r="E94" s="53"/>
      <c r="F94" s="53"/>
      <c r="G94" s="53"/>
    </row>
    <row r="95" spans="1:7" ht="20.2" customHeight="1">
      <c r="B95" s="6"/>
      <c r="C95" s="6"/>
      <c r="D95" s="53"/>
      <c r="E95" s="53"/>
      <c r="F95" s="53"/>
      <c r="G95" s="53"/>
    </row>
    <row r="96" spans="1:7" ht="20.2" customHeight="1">
      <c r="B96" s="6"/>
      <c r="C96" s="6"/>
      <c r="D96" s="53"/>
      <c r="E96" s="53"/>
      <c r="F96" s="53"/>
      <c r="G96" s="53"/>
    </row>
    <row r="97" spans="1:7" ht="20.2" customHeight="1">
      <c r="B97" s="6"/>
      <c r="C97" s="6"/>
      <c r="D97" s="53"/>
      <c r="E97" s="53"/>
      <c r="F97" s="53"/>
      <c r="G97" s="53"/>
    </row>
    <row r="98" spans="1:7" ht="20.2" customHeight="1">
      <c r="A98" s="6"/>
      <c r="B98" s="6"/>
      <c r="C98" s="6"/>
      <c r="D98" s="53"/>
      <c r="E98" s="53"/>
      <c r="F98" s="53"/>
      <c r="G98" s="53"/>
    </row>
    <row r="99" spans="1:7" ht="20.2" customHeight="1">
      <c r="B99" s="6"/>
      <c r="C99" s="6"/>
      <c r="D99" s="53"/>
      <c r="E99" s="53"/>
      <c r="F99" s="53"/>
      <c r="G99" s="53"/>
    </row>
    <row r="100" spans="1:7" ht="20.2" customHeight="1">
      <c r="B100" s="6"/>
      <c r="C100" s="6"/>
      <c r="D100" s="53"/>
      <c r="E100" s="53"/>
      <c r="F100" s="53"/>
      <c r="G100" s="53"/>
    </row>
    <row r="101" spans="1:7" ht="20.2" customHeight="1">
      <c r="B101" s="6"/>
      <c r="C101" s="6"/>
      <c r="D101" s="53"/>
      <c r="E101" s="53"/>
      <c r="F101" s="53"/>
      <c r="G101" s="53"/>
    </row>
    <row r="102" spans="1:7" ht="20.2" customHeight="1">
      <c r="B102" s="6"/>
      <c r="C102" s="6"/>
      <c r="D102" s="53"/>
      <c r="E102" s="53"/>
      <c r="F102" s="53"/>
      <c r="G102" s="53"/>
    </row>
    <row r="103" spans="1:7" ht="20.2" customHeight="1">
      <c r="G103" s="53"/>
    </row>
    <row r="104" spans="1:7" ht="20.2" customHeight="1">
      <c r="G104" s="53"/>
    </row>
    <row r="105" spans="1:7" ht="20.2" customHeight="1">
      <c r="A105" s="6"/>
      <c r="B105" s="6"/>
      <c r="C105" s="6"/>
      <c r="D105" s="53"/>
      <c r="E105" s="53"/>
      <c r="F105" s="53"/>
      <c r="G105" s="53"/>
    </row>
    <row r="106" spans="1:7" ht="20.2" customHeight="1">
      <c r="B106" s="6"/>
      <c r="C106" s="6"/>
      <c r="D106" s="53"/>
      <c r="E106" s="53"/>
      <c r="F106" s="53"/>
      <c r="G106" s="53"/>
    </row>
    <row r="107" spans="1:7" ht="20.2" customHeight="1">
      <c r="B107" s="6"/>
      <c r="C107" s="6"/>
      <c r="D107" s="53"/>
      <c r="E107" s="53"/>
      <c r="F107" s="53"/>
      <c r="G107" s="53"/>
    </row>
    <row r="108" spans="1:7" ht="20.2" customHeight="1">
      <c r="B108" s="6"/>
      <c r="C108" s="6"/>
      <c r="D108" s="53"/>
      <c r="E108" s="53"/>
      <c r="F108" s="53"/>
      <c r="G108" s="53"/>
    </row>
    <row r="109" spans="1:7" ht="20.2" customHeight="1"/>
    <row r="110" spans="1:7" ht="16.5" customHeight="1">
      <c r="A110" s="6"/>
      <c r="B110" s="6"/>
      <c r="C110" s="53"/>
      <c r="D110" s="53"/>
      <c r="E110" s="53"/>
      <c r="F110" s="53"/>
      <c r="G110" s="6"/>
    </row>
    <row r="111" spans="1:7" ht="16.5" customHeight="1">
      <c r="A111" s="6"/>
      <c r="B111" s="6"/>
      <c r="C111" s="53"/>
      <c r="D111" s="53"/>
      <c r="E111" s="53"/>
      <c r="F111" s="53"/>
      <c r="G111" s="6"/>
    </row>
    <row r="112" spans="1:7" ht="16.5" customHeight="1">
      <c r="A112" s="6"/>
      <c r="B112" s="6"/>
      <c r="C112" s="53"/>
      <c r="D112" s="53"/>
      <c r="E112" s="53"/>
      <c r="F112" s="53"/>
      <c r="G112" s="6"/>
    </row>
    <row r="113" spans="1:7" ht="16.5" customHeight="1">
      <c r="A113" s="6"/>
      <c r="B113" s="6"/>
      <c r="C113" s="53"/>
      <c r="D113" s="53"/>
      <c r="E113" s="53"/>
      <c r="F113" s="53"/>
      <c r="G113" s="6"/>
    </row>
    <row r="114" spans="1:7" ht="16.5" customHeight="1">
      <c r="A114" s="6"/>
      <c r="B114" s="6"/>
      <c r="C114" s="53"/>
      <c r="D114" s="53"/>
      <c r="E114" s="53"/>
      <c r="F114" s="53"/>
      <c r="G114" s="6"/>
    </row>
    <row r="115" spans="1:7" ht="16.5" customHeight="1">
      <c r="A115" s="6"/>
      <c r="B115" s="6"/>
      <c r="C115" s="53"/>
      <c r="D115" s="53"/>
      <c r="E115" s="53"/>
      <c r="F115" s="53"/>
      <c r="G115" s="6"/>
    </row>
    <row r="116" spans="1:7" ht="16.5" customHeight="1"/>
  </sheetData>
  <mergeCells count="2">
    <mergeCell ref="G36:G37"/>
    <mergeCell ref="A83:G83"/>
  </mergeCells>
  <phoneticPr fontId="4"/>
  <printOptions horizontalCentered="1" verticalCentered="1"/>
  <pageMargins left="0.70866141732283472" right="0.70866141732283472" top="0.74803149606299213" bottom="0.74803149606299213" header="0.31496062992125984" footer="0.31496062992125984"/>
  <pageSetup paperSize="9" scale="98" fitToWidth="0" fitToHeight="0" orientation="portrait" useFirstPageNumber="1" r:id="rId1"/>
  <headerFooter scaleWithDoc="0" alignWithMargins="0"/>
  <rowBreaks count="1" manualBreakCount="1">
    <brk id="3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1:D45"/>
  <sheetViews>
    <sheetView view="pageBreakPreview" topLeftCell="A31" zoomScale="80" zoomScaleNormal="85" zoomScaleSheetLayoutView="80" zoomScalePageLayoutView="85" workbookViewId="0">
      <selection activeCell="B15" sqref="B15"/>
    </sheetView>
  </sheetViews>
  <sheetFormatPr defaultColWidth="9" defaultRowHeight="12.75"/>
  <cols>
    <col min="1" max="1" width="2.5625" style="7" customWidth="1"/>
    <col min="2" max="2" width="16.5625" style="7" customWidth="1"/>
    <col min="3" max="3" width="50.5625" style="7" customWidth="1"/>
    <col min="4" max="5" width="13.5625" style="7" customWidth="1"/>
    <col min="6" max="16384" width="9" style="7"/>
  </cols>
  <sheetData>
    <row r="1" spans="1:4" ht="27.75" customHeight="1">
      <c r="A1" s="250" t="s">
        <v>188</v>
      </c>
      <c r="B1" s="223"/>
      <c r="C1" s="223"/>
    </row>
    <row r="2" spans="1:4" ht="27.75" customHeight="1">
      <c r="A2" s="362" t="s">
        <v>737</v>
      </c>
      <c r="B2" s="224"/>
      <c r="C2" s="224"/>
    </row>
    <row r="3" spans="1:4" ht="21" customHeight="1">
      <c r="A3" s="224"/>
      <c r="B3" s="224"/>
      <c r="C3" s="224"/>
      <c r="D3" s="224"/>
    </row>
    <row r="4" spans="1:4" ht="21" customHeight="1">
      <c r="A4" s="219" t="s">
        <v>736</v>
      </c>
      <c r="B4" s="6"/>
      <c r="C4" s="6" t="s">
        <v>61</v>
      </c>
      <c r="D4" s="53" t="s">
        <v>48</v>
      </c>
    </row>
    <row r="5" spans="1:4" ht="21" customHeight="1">
      <c r="A5" s="219"/>
      <c r="B5" s="6" t="s">
        <v>583</v>
      </c>
      <c r="C5" s="6"/>
      <c r="D5" s="53"/>
    </row>
    <row r="6" spans="1:4" ht="18" customHeight="1">
      <c r="A6" s="6"/>
      <c r="B6" s="6"/>
      <c r="C6" s="6"/>
      <c r="D6" s="53"/>
    </row>
    <row r="7" spans="1:4" ht="21" customHeight="1">
      <c r="A7" s="216" t="s">
        <v>734</v>
      </c>
      <c r="B7" s="216"/>
      <c r="C7" s="6" t="s">
        <v>47</v>
      </c>
      <c r="D7" s="238" t="s">
        <v>724</v>
      </c>
    </row>
    <row r="8" spans="1:4" ht="21" customHeight="1">
      <c r="A8" s="216"/>
      <c r="B8" s="216" t="s">
        <v>735</v>
      </c>
      <c r="C8" s="352" t="s">
        <v>725</v>
      </c>
      <c r="D8" s="353" t="s">
        <v>738</v>
      </c>
    </row>
    <row r="9" spans="1:4" ht="21" customHeight="1">
      <c r="A9" s="216"/>
      <c r="B9" s="216"/>
      <c r="C9" s="6"/>
      <c r="D9" s="353" t="s">
        <v>739</v>
      </c>
    </row>
    <row r="10" spans="1:4" ht="21" customHeight="1">
      <c r="A10" s="216" t="s">
        <v>733</v>
      </c>
      <c r="B10" s="216"/>
      <c r="C10" s="6" t="s">
        <v>740</v>
      </c>
      <c r="D10" s="53" t="s">
        <v>189</v>
      </c>
    </row>
    <row r="11" spans="1:4" ht="18" customHeight="1">
      <c r="A11" s="216"/>
      <c r="B11" s="216"/>
      <c r="C11" s="6"/>
      <c r="D11" s="53"/>
    </row>
    <row r="12" spans="1:4" ht="21" customHeight="1">
      <c r="A12" s="6" t="s">
        <v>732</v>
      </c>
      <c r="B12" s="6"/>
      <c r="C12" s="215" t="s">
        <v>52</v>
      </c>
      <c r="D12" s="53" t="s">
        <v>741</v>
      </c>
    </row>
    <row r="13" spans="1:4" ht="18" customHeight="1">
      <c r="A13" s="216"/>
      <c r="B13" s="216"/>
      <c r="C13" s="6"/>
      <c r="D13" s="53"/>
    </row>
    <row r="14" spans="1:4" ht="21" customHeight="1">
      <c r="A14" s="216" t="s">
        <v>732</v>
      </c>
      <c r="B14" s="216"/>
      <c r="C14" s="215" t="s">
        <v>58</v>
      </c>
      <c r="D14" s="53" t="s">
        <v>741</v>
      </c>
    </row>
    <row r="15" spans="1:4" ht="21" customHeight="1">
      <c r="A15" s="216"/>
      <c r="B15" s="216"/>
      <c r="C15" s="6" t="s">
        <v>59</v>
      </c>
      <c r="D15" s="53"/>
    </row>
    <row r="16" spans="1:4" ht="18" customHeight="1">
      <c r="A16" s="216"/>
      <c r="B16" s="216"/>
      <c r="C16" s="6"/>
      <c r="D16" s="53"/>
    </row>
    <row r="17" spans="1:4" ht="21" customHeight="1">
      <c r="A17" s="216" t="s">
        <v>731</v>
      </c>
      <c r="B17" s="216"/>
      <c r="C17" s="215" t="s">
        <v>50</v>
      </c>
      <c r="D17" s="53" t="s">
        <v>48</v>
      </c>
    </row>
    <row r="18" spans="1:4" ht="21" customHeight="1">
      <c r="A18" s="216"/>
      <c r="B18" s="216" t="s">
        <v>190</v>
      </c>
      <c r="C18" s="6"/>
      <c r="D18" s="53"/>
    </row>
    <row r="19" spans="1:4" ht="18" customHeight="1">
      <c r="A19" s="216"/>
      <c r="B19" s="216"/>
      <c r="C19" s="6"/>
      <c r="D19" s="53"/>
    </row>
    <row r="20" spans="1:4" ht="21" customHeight="1">
      <c r="A20" s="6" t="s">
        <v>730</v>
      </c>
      <c r="B20" s="216"/>
      <c r="C20" s="6" t="s">
        <v>191</v>
      </c>
      <c r="D20" s="53" t="s">
        <v>192</v>
      </c>
    </row>
    <row r="21" spans="1:4" ht="18" customHeight="1">
      <c r="A21" s="216"/>
      <c r="B21" s="216"/>
      <c r="C21" s="6"/>
      <c r="D21" s="53"/>
    </row>
    <row r="22" spans="1:4" ht="21" customHeight="1">
      <c r="A22" s="6" t="s">
        <v>729</v>
      </c>
      <c r="B22" s="216"/>
      <c r="C22" s="225" t="s">
        <v>53</v>
      </c>
      <c r="D22" s="53" t="s">
        <v>48</v>
      </c>
    </row>
    <row r="23" spans="1:4" ht="21" customHeight="1">
      <c r="A23" s="216"/>
      <c r="B23" s="6" t="s">
        <v>193</v>
      </c>
      <c r="C23" s="6"/>
      <c r="D23" s="53"/>
    </row>
    <row r="24" spans="1:4" ht="18" customHeight="1">
      <c r="A24" s="216"/>
      <c r="B24" s="6"/>
      <c r="C24" s="6"/>
      <c r="D24" s="53"/>
    </row>
    <row r="25" spans="1:4" ht="21" customHeight="1">
      <c r="A25" s="216" t="s">
        <v>680</v>
      </c>
      <c r="B25" s="6"/>
      <c r="C25" s="6" t="s">
        <v>667</v>
      </c>
      <c r="D25" s="53" t="s">
        <v>48</v>
      </c>
    </row>
    <row r="26" spans="1:4" ht="18" customHeight="1">
      <c r="A26" s="216"/>
      <c r="B26" s="216"/>
      <c r="C26" s="6"/>
      <c r="D26" s="53"/>
    </row>
    <row r="27" spans="1:4" ht="21" customHeight="1">
      <c r="A27" s="216" t="s">
        <v>680</v>
      </c>
      <c r="B27" s="216"/>
      <c r="C27" s="6" t="s">
        <v>726</v>
      </c>
      <c r="D27" s="53" t="s">
        <v>192</v>
      </c>
    </row>
    <row r="28" spans="1:4" ht="18" customHeight="1">
      <c r="A28" s="216"/>
      <c r="B28" s="216"/>
      <c r="C28" s="6"/>
      <c r="D28" s="53"/>
    </row>
    <row r="29" spans="1:4" ht="21" customHeight="1">
      <c r="A29" s="216" t="s">
        <v>728</v>
      </c>
      <c r="B29" s="216"/>
      <c r="C29" s="215" t="s">
        <v>55</v>
      </c>
      <c r="D29" s="53" t="s">
        <v>48</v>
      </c>
    </row>
    <row r="30" spans="1:4" ht="21" customHeight="1">
      <c r="A30" s="216"/>
      <c r="B30" s="216" t="s">
        <v>194</v>
      </c>
      <c r="C30" s="226"/>
      <c r="D30" s="53"/>
    </row>
    <row r="31" spans="1:4" ht="18" customHeight="1">
      <c r="A31" s="6"/>
      <c r="B31" s="6"/>
      <c r="C31" s="220"/>
      <c r="D31" s="53"/>
    </row>
    <row r="32" spans="1:4" ht="21" customHeight="1">
      <c r="A32" s="6" t="s">
        <v>195</v>
      </c>
      <c r="B32" s="6"/>
      <c r="C32" s="6" t="s">
        <v>58</v>
      </c>
      <c r="D32" s="53" t="s">
        <v>741</v>
      </c>
    </row>
    <row r="33" spans="1:4" ht="21" customHeight="1">
      <c r="A33" s="6"/>
      <c r="B33" s="6"/>
      <c r="C33" s="6" t="s">
        <v>59</v>
      </c>
      <c r="D33" s="53"/>
    </row>
    <row r="34" spans="1:4" ht="18" customHeight="1">
      <c r="A34" s="6"/>
      <c r="B34" s="6"/>
      <c r="C34" s="6"/>
      <c r="D34" s="53"/>
    </row>
    <row r="35" spans="1:4" ht="21" customHeight="1">
      <c r="A35" s="6" t="s">
        <v>195</v>
      </c>
      <c r="B35" s="6"/>
      <c r="C35" s="215" t="s">
        <v>52</v>
      </c>
      <c r="D35" s="53" t="s">
        <v>741</v>
      </c>
    </row>
    <row r="36" spans="1:4" ht="18" customHeight="1">
      <c r="A36" s="6"/>
      <c r="B36" s="6"/>
      <c r="C36" s="6"/>
      <c r="D36" s="53"/>
    </row>
    <row r="37" spans="1:4" ht="21" customHeight="1">
      <c r="A37" s="219" t="s">
        <v>196</v>
      </c>
      <c r="B37" s="6"/>
      <c r="C37" s="6" t="s">
        <v>61</v>
      </c>
      <c r="D37" s="53" t="s">
        <v>48</v>
      </c>
    </row>
    <row r="38" spans="1:4" ht="21" customHeight="1">
      <c r="A38" s="6"/>
      <c r="B38" s="6" t="s">
        <v>727</v>
      </c>
      <c r="C38" s="6"/>
      <c r="D38" s="53"/>
    </row>
    <row r="39" spans="1:4" ht="18" customHeight="1">
      <c r="A39" s="6"/>
      <c r="B39" s="6"/>
      <c r="C39" s="222"/>
      <c r="D39" s="53"/>
    </row>
    <row r="40" spans="1:4" ht="21" customHeight="1">
      <c r="A40" s="219" t="s">
        <v>197</v>
      </c>
      <c r="B40" s="6"/>
      <c r="C40" s="6" t="s">
        <v>60</v>
      </c>
      <c r="D40" s="53" t="s">
        <v>198</v>
      </c>
    </row>
    <row r="41" spans="1:4" ht="21" customHeight="1">
      <c r="A41" s="6"/>
      <c r="B41" s="6"/>
      <c r="C41" s="6"/>
      <c r="D41" s="53"/>
    </row>
    <row r="42" spans="1:4" ht="21" customHeight="1">
      <c r="C42" s="6"/>
    </row>
    <row r="43" spans="1:4" ht="21" customHeight="1">
      <c r="C43" s="6"/>
    </row>
    <row r="44" spans="1:4" ht="21" customHeight="1">
      <c r="C44" s="6"/>
    </row>
    <row r="45" spans="1:4" ht="21" customHeight="1">
      <c r="C45" s="6"/>
    </row>
  </sheetData>
  <phoneticPr fontId="4"/>
  <printOptions horizontalCentered="1" verticalCentered="1"/>
  <pageMargins left="0.70866141732283472" right="0.70866141732283472" top="0.74803149606299213" bottom="0.74803149606299213" header="0.31496062992125984" footer="0.31496062992125984"/>
  <pageSetup paperSize="9" scale="87" fitToWidth="0" fitToHeight="0" orientation="portrait" useFirstPageNumber="1"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55"/>
  <sheetViews>
    <sheetView showGridLines="0" topLeftCell="B1" zoomScale="80" zoomScaleNormal="80" zoomScaleSheetLayoutView="80" workbookViewId="0">
      <selection activeCell="B15" sqref="B15"/>
    </sheetView>
  </sheetViews>
  <sheetFormatPr defaultColWidth="8.25" defaultRowHeight="18" customHeight="1"/>
  <cols>
    <col min="1" max="1" width="2.8125" style="11" customWidth="1"/>
    <col min="2" max="2" width="18.8125" style="11" customWidth="1"/>
    <col min="3" max="5" width="14.3125" style="11" customWidth="1"/>
    <col min="6" max="6" width="23.5" style="11" customWidth="1"/>
    <col min="7" max="16384" width="8.25" style="11"/>
  </cols>
  <sheetData>
    <row r="1" spans="1:6" s="57" customFormat="1" ht="27" customHeight="1">
      <c r="A1" s="351" t="s">
        <v>224</v>
      </c>
    </row>
    <row r="2" spans="1:6" ht="27" customHeight="1">
      <c r="A2" s="10" t="s">
        <v>617</v>
      </c>
      <c r="F2" s="12"/>
    </row>
    <row r="3" spans="1:6" ht="18" customHeight="1">
      <c r="F3" s="13" t="s">
        <v>692</v>
      </c>
    </row>
    <row r="4" spans="1:6" ht="18" customHeight="1">
      <c r="F4" s="13"/>
    </row>
    <row r="5" spans="1:6" ht="18" customHeight="1">
      <c r="A5" s="14" t="s">
        <v>199</v>
      </c>
    </row>
    <row r="7" spans="1:6" ht="18" customHeight="1">
      <c r="B7" s="11" t="s">
        <v>200</v>
      </c>
    </row>
    <row r="9" spans="1:6" ht="18" customHeight="1">
      <c r="B9" s="11" t="s">
        <v>201</v>
      </c>
    </row>
    <row r="10" spans="1:6" ht="18" customHeight="1">
      <c r="B10" s="11" t="s">
        <v>202</v>
      </c>
    </row>
    <row r="11" spans="1:6" ht="18" customHeight="1">
      <c r="B11" s="11" t="s">
        <v>203</v>
      </c>
    </row>
    <row r="12" spans="1:6" ht="18" customHeight="1">
      <c r="B12" s="11" t="s">
        <v>204</v>
      </c>
    </row>
    <row r="13" spans="1:6" ht="18" customHeight="1">
      <c r="B13" s="11" t="s">
        <v>205</v>
      </c>
    </row>
    <row r="14" spans="1:6" ht="18" customHeight="1">
      <c r="B14" s="11" t="s">
        <v>206</v>
      </c>
    </row>
    <row r="15" spans="1:6" ht="18" customHeight="1">
      <c r="B15" s="11" t="s">
        <v>723</v>
      </c>
    </row>
    <row r="16" spans="1:6" ht="18" customHeight="1">
      <c r="B16" s="11" t="s">
        <v>207</v>
      </c>
    </row>
    <row r="17" spans="1:2" ht="18" customHeight="1">
      <c r="B17" s="11" t="s">
        <v>208</v>
      </c>
    </row>
    <row r="19" spans="1:2" ht="18" customHeight="1">
      <c r="A19" s="14" t="s">
        <v>209</v>
      </c>
    </row>
    <row r="21" spans="1:2" ht="18" customHeight="1">
      <c r="B21" s="11" t="s">
        <v>210</v>
      </c>
    </row>
    <row r="22" spans="1:2" ht="18" customHeight="1">
      <c r="B22" s="11" t="s">
        <v>211</v>
      </c>
    </row>
    <row r="24" spans="1:2" ht="18" customHeight="1">
      <c r="B24" s="11" t="s">
        <v>212</v>
      </c>
    </row>
    <row r="25" spans="1:2" ht="18" customHeight="1">
      <c r="B25" s="11" t="s">
        <v>213</v>
      </c>
    </row>
    <row r="26" spans="1:2" ht="18" customHeight="1">
      <c r="B26" s="11" t="s">
        <v>214</v>
      </c>
    </row>
    <row r="27" spans="1:2" ht="18" customHeight="1">
      <c r="B27" s="11" t="s">
        <v>215</v>
      </c>
    </row>
    <row r="28" spans="1:2" ht="18" customHeight="1">
      <c r="B28" s="11" t="s">
        <v>216</v>
      </c>
    </row>
    <row r="29" spans="1:2" ht="18" customHeight="1">
      <c r="B29" s="11" t="s">
        <v>217</v>
      </c>
    </row>
    <row r="31" spans="1:2" ht="18" customHeight="1">
      <c r="A31" s="14" t="s">
        <v>218</v>
      </c>
    </row>
    <row r="33" spans="1:6" ht="18" customHeight="1">
      <c r="B33" s="11" t="s">
        <v>219</v>
      </c>
    </row>
    <row r="34" spans="1:6" ht="18" customHeight="1">
      <c r="B34" s="17" t="s">
        <v>220</v>
      </c>
    </row>
    <row r="35" spans="1:6" ht="18" customHeight="1">
      <c r="B35" s="11" t="s">
        <v>211</v>
      </c>
    </row>
    <row r="37" spans="1:6" ht="18" customHeight="1">
      <c r="B37" s="57" t="s">
        <v>221</v>
      </c>
    </row>
    <row r="38" spans="1:6" ht="18" customHeight="1">
      <c r="B38" s="11" t="s">
        <v>222</v>
      </c>
    </row>
    <row r="39" spans="1:6" ht="18" customHeight="1">
      <c r="B39" s="57" t="s">
        <v>223</v>
      </c>
    </row>
    <row r="40" spans="1:6" ht="18" customHeight="1">
      <c r="B40" s="57" t="s">
        <v>216</v>
      </c>
    </row>
    <row r="41" spans="1:6" ht="18" customHeight="1">
      <c r="A41" s="14"/>
      <c r="B41" s="11" t="s">
        <v>217</v>
      </c>
    </row>
    <row r="43" spans="1:6" ht="18" customHeight="1">
      <c r="F43" s="13" t="s">
        <v>73</v>
      </c>
    </row>
    <row r="55" spans="6:6" ht="18" customHeight="1">
      <c r="F55" s="13"/>
    </row>
  </sheetData>
  <phoneticPr fontId="4"/>
  <pageMargins left="0.78740157480314965" right="0.39370078740157483" top="0.78740157480314965" bottom="0.39370078740157483" header="0.31496062992125984" footer="0.31496062992125984"/>
  <pageSetup paperSize="9" scale="94" fitToHeight="0"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2"/>
  <sheetViews>
    <sheetView view="pageBreakPreview" topLeftCell="A31" zoomScale="80" zoomScaleNormal="80" zoomScaleSheetLayoutView="80" zoomScalePageLayoutView="80" workbookViewId="0">
      <selection activeCell="P59" sqref="P59:P60"/>
    </sheetView>
  </sheetViews>
  <sheetFormatPr defaultColWidth="8.25" defaultRowHeight="12.75"/>
  <cols>
    <col min="1" max="1" width="1.5625" style="359" customWidth="1"/>
    <col min="2" max="2" width="2.75" style="359" customWidth="1"/>
    <col min="3" max="3" width="18" style="359" customWidth="1"/>
    <col min="4" max="7" width="9.0625" style="359" customWidth="1"/>
    <col min="8" max="8" width="24.5625" style="359" customWidth="1"/>
    <col min="9" max="9" width="11.3125" style="361" customWidth="1"/>
    <col min="10" max="10" width="11.3125" style="359" customWidth="1"/>
    <col min="11" max="16" width="8.25" style="360"/>
    <col min="17" max="16384" width="8.25" style="359"/>
  </cols>
  <sheetData>
    <row r="1" spans="1:16" s="355" customFormat="1" ht="27" customHeight="1">
      <c r="A1" s="363" t="s">
        <v>6</v>
      </c>
      <c r="B1" s="354"/>
      <c r="C1" s="354"/>
      <c r="D1" s="354"/>
      <c r="E1" s="354"/>
      <c r="F1" s="354"/>
    </row>
    <row r="2" spans="1:16" s="357" customFormat="1" ht="27" customHeight="1">
      <c r="A2" s="364" t="s">
        <v>746</v>
      </c>
      <c r="B2" s="356"/>
      <c r="C2" s="356"/>
      <c r="D2" s="356"/>
      <c r="E2" s="356"/>
      <c r="F2" s="356"/>
      <c r="G2" s="356"/>
      <c r="H2" s="356"/>
      <c r="I2" s="356"/>
      <c r="K2" s="358"/>
      <c r="L2" s="358"/>
      <c r="M2" s="358"/>
      <c r="N2" s="358"/>
      <c r="O2" s="358"/>
      <c r="P2" s="358"/>
    </row>
    <row r="3" spans="1:16" ht="21" customHeight="1">
      <c r="B3" s="564" t="s">
        <v>579</v>
      </c>
      <c r="C3" s="564"/>
      <c r="D3" s="564"/>
      <c r="E3" s="564"/>
      <c r="F3" s="564"/>
      <c r="G3" s="564"/>
      <c r="H3" s="564"/>
      <c r="I3" s="564"/>
      <c r="J3" s="564"/>
    </row>
    <row r="4" spans="1:16" ht="21" customHeight="1">
      <c r="B4" s="565" t="s">
        <v>468</v>
      </c>
      <c r="C4" s="565"/>
      <c r="D4" s="565"/>
      <c r="E4" s="565"/>
      <c r="F4" s="565"/>
      <c r="G4" s="565"/>
      <c r="H4" s="565"/>
      <c r="I4" s="565"/>
      <c r="J4" s="565"/>
    </row>
    <row r="5" spans="1:16" ht="18" customHeight="1">
      <c r="B5" s="163"/>
      <c r="C5" s="566"/>
      <c r="D5" s="524"/>
      <c r="E5" s="524"/>
      <c r="F5" s="524"/>
      <c r="G5" s="524"/>
      <c r="H5" s="524"/>
      <c r="I5" s="164" t="s">
        <v>455</v>
      </c>
      <c r="J5" s="165" t="s">
        <v>456</v>
      </c>
    </row>
    <row r="6" spans="1:16" ht="21" customHeight="1">
      <c r="B6" s="528" t="s">
        <v>457</v>
      </c>
      <c r="C6" s="523" t="s">
        <v>469</v>
      </c>
      <c r="D6" s="523"/>
      <c r="E6" s="523"/>
      <c r="F6" s="523"/>
      <c r="G6" s="523"/>
      <c r="H6" s="523"/>
      <c r="I6" s="530"/>
      <c r="J6" s="531"/>
    </row>
    <row r="7" spans="1:16" ht="120.75" customHeight="1">
      <c r="B7" s="528"/>
      <c r="C7" s="532" t="s">
        <v>742</v>
      </c>
      <c r="D7" s="533"/>
      <c r="E7" s="533"/>
      <c r="F7" s="533"/>
      <c r="G7" s="533"/>
      <c r="H7" s="534"/>
      <c r="I7" s="78"/>
      <c r="J7" s="78"/>
      <c r="K7" s="359"/>
      <c r="L7" s="359"/>
      <c r="M7" s="359"/>
      <c r="N7" s="359"/>
      <c r="O7" s="359"/>
      <c r="P7" s="359"/>
    </row>
    <row r="8" spans="1:16" ht="27" customHeight="1">
      <c r="B8" s="521" t="s">
        <v>460</v>
      </c>
      <c r="C8" s="529" t="s">
        <v>82</v>
      </c>
      <c r="D8" s="529"/>
      <c r="E8" s="529"/>
      <c r="F8" s="529"/>
      <c r="G8" s="529"/>
      <c r="H8" s="529"/>
      <c r="I8" s="541"/>
      <c r="J8" s="531"/>
    </row>
    <row r="9" spans="1:16" ht="111" customHeight="1">
      <c r="B9" s="551"/>
      <c r="C9" s="552" t="s">
        <v>584</v>
      </c>
      <c r="D9" s="553"/>
      <c r="E9" s="553"/>
      <c r="F9" s="553"/>
      <c r="G9" s="553"/>
      <c r="H9" s="554"/>
      <c r="I9" s="166" t="s">
        <v>585</v>
      </c>
      <c r="J9" s="167" t="s">
        <v>470</v>
      </c>
    </row>
    <row r="10" spans="1:16" ht="21" customHeight="1">
      <c r="B10" s="528" t="s">
        <v>462</v>
      </c>
      <c r="C10" s="555" t="s">
        <v>471</v>
      </c>
      <c r="D10" s="555"/>
      <c r="E10" s="555"/>
      <c r="F10" s="555"/>
      <c r="G10" s="555"/>
      <c r="H10" s="555"/>
      <c r="I10" s="556"/>
      <c r="J10" s="557"/>
    </row>
    <row r="11" spans="1:16" ht="24" customHeight="1">
      <c r="B11" s="528"/>
      <c r="C11" s="558" t="s">
        <v>743</v>
      </c>
      <c r="D11" s="559"/>
      <c r="E11" s="559"/>
      <c r="F11" s="559"/>
      <c r="G11" s="559"/>
      <c r="H11" s="560"/>
      <c r="I11" s="79"/>
      <c r="J11" s="168" t="s">
        <v>472</v>
      </c>
    </row>
    <row r="12" spans="1:16" ht="21.75" customHeight="1">
      <c r="B12" s="528"/>
      <c r="C12" s="561" t="s">
        <v>473</v>
      </c>
      <c r="D12" s="562"/>
      <c r="E12" s="562"/>
      <c r="F12" s="562"/>
      <c r="G12" s="562"/>
      <c r="H12" s="563"/>
      <c r="I12" s="80"/>
      <c r="J12" s="81"/>
      <c r="K12" s="527"/>
      <c r="L12" s="527"/>
      <c r="M12" s="527"/>
      <c r="N12" s="527"/>
      <c r="O12" s="527"/>
      <c r="P12" s="527"/>
    </row>
    <row r="13" spans="1:16" ht="21" customHeight="1">
      <c r="B13" s="528" t="s">
        <v>465</v>
      </c>
      <c r="C13" s="540" t="s">
        <v>586</v>
      </c>
      <c r="D13" s="540"/>
      <c r="E13" s="540"/>
      <c r="F13" s="540"/>
      <c r="G13" s="540"/>
      <c r="H13" s="540"/>
      <c r="I13" s="541"/>
      <c r="J13" s="541"/>
    </row>
    <row r="14" spans="1:16" ht="126.75" customHeight="1">
      <c r="B14" s="528"/>
      <c r="C14" s="525" t="s">
        <v>744</v>
      </c>
      <c r="D14" s="526"/>
      <c r="E14" s="526"/>
      <c r="F14" s="526"/>
      <c r="G14" s="526"/>
      <c r="H14" s="542"/>
      <c r="I14" s="169"/>
      <c r="J14" s="170" t="s">
        <v>587</v>
      </c>
      <c r="K14" s="359"/>
      <c r="L14" s="359"/>
      <c r="M14" s="359"/>
      <c r="N14" s="359"/>
      <c r="O14" s="359"/>
      <c r="P14" s="359"/>
    </row>
    <row r="15" spans="1:16" ht="21" customHeight="1">
      <c r="B15" s="543" t="s">
        <v>454</v>
      </c>
      <c r="C15" s="543"/>
      <c r="D15" s="543"/>
      <c r="E15" s="543"/>
      <c r="F15" s="543"/>
      <c r="G15" s="543"/>
      <c r="H15" s="543"/>
      <c r="I15" s="543"/>
      <c r="J15" s="543"/>
      <c r="K15" s="359"/>
      <c r="L15" s="359"/>
      <c r="M15" s="359"/>
      <c r="N15" s="359"/>
      <c r="O15" s="359"/>
      <c r="P15" s="359"/>
    </row>
    <row r="16" spans="1:16" ht="21" customHeight="1">
      <c r="B16" s="528">
        <v>1</v>
      </c>
      <c r="C16" s="544" t="s">
        <v>458</v>
      </c>
      <c r="D16" s="545"/>
      <c r="E16" s="545"/>
      <c r="F16" s="545"/>
      <c r="G16" s="545"/>
      <c r="H16" s="546"/>
      <c r="I16" s="524"/>
      <c r="J16" s="547"/>
    </row>
    <row r="17" spans="2:16" ht="115.5" customHeight="1">
      <c r="B17" s="528"/>
      <c r="C17" s="532" t="s">
        <v>588</v>
      </c>
      <c r="D17" s="548"/>
      <c r="E17" s="548"/>
      <c r="F17" s="548"/>
      <c r="G17" s="548"/>
      <c r="H17" s="549"/>
      <c r="I17" s="171" t="s">
        <v>745</v>
      </c>
      <c r="J17" s="167" t="s">
        <v>459</v>
      </c>
      <c r="K17" s="550"/>
      <c r="L17" s="550"/>
      <c r="M17" s="550"/>
      <c r="N17" s="550"/>
      <c r="O17" s="550"/>
      <c r="P17" s="359"/>
    </row>
    <row r="18" spans="2:16" ht="21" customHeight="1">
      <c r="B18" s="528">
        <v>2</v>
      </c>
      <c r="C18" s="523" t="s">
        <v>461</v>
      </c>
      <c r="D18" s="523"/>
      <c r="E18" s="523"/>
      <c r="F18" s="523"/>
      <c r="G18" s="523"/>
      <c r="H18" s="523"/>
      <c r="I18" s="535"/>
      <c r="J18" s="536"/>
    </row>
    <row r="19" spans="2:16" ht="170.25" customHeight="1">
      <c r="B19" s="528"/>
      <c r="C19" s="537" t="s">
        <v>589</v>
      </c>
      <c r="D19" s="538"/>
      <c r="E19" s="538"/>
      <c r="F19" s="538"/>
      <c r="G19" s="538"/>
      <c r="H19" s="539"/>
      <c r="I19" s="172"/>
      <c r="J19" s="78"/>
      <c r="K19" s="359"/>
      <c r="L19" s="359"/>
      <c r="M19" s="359"/>
      <c r="N19" s="359"/>
      <c r="O19" s="359"/>
      <c r="P19" s="359"/>
    </row>
    <row r="20" spans="2:16" ht="21" customHeight="1">
      <c r="B20" s="521">
        <v>3</v>
      </c>
      <c r="C20" s="523" t="s">
        <v>463</v>
      </c>
      <c r="D20" s="523"/>
      <c r="E20" s="523"/>
      <c r="F20" s="523"/>
      <c r="G20" s="523"/>
      <c r="H20" s="523"/>
      <c r="I20" s="524"/>
      <c r="J20" s="524"/>
    </row>
    <row r="21" spans="2:16" ht="56.25" customHeight="1">
      <c r="B21" s="522"/>
      <c r="C21" s="525" t="s">
        <v>464</v>
      </c>
      <c r="D21" s="526"/>
      <c r="E21" s="526"/>
      <c r="F21" s="526"/>
      <c r="G21" s="526"/>
      <c r="H21" s="526"/>
      <c r="I21" s="76"/>
      <c r="J21" s="77"/>
      <c r="K21" s="527"/>
      <c r="L21" s="527"/>
      <c r="M21" s="527"/>
      <c r="N21" s="527"/>
      <c r="O21" s="527"/>
      <c r="P21" s="527"/>
    </row>
    <row r="22" spans="2:16" ht="21" customHeight="1">
      <c r="B22" s="528">
        <v>4</v>
      </c>
      <c r="C22" s="529" t="s">
        <v>466</v>
      </c>
      <c r="D22" s="529"/>
      <c r="E22" s="529"/>
      <c r="F22" s="529"/>
      <c r="G22" s="529"/>
      <c r="H22" s="529"/>
      <c r="I22" s="530"/>
      <c r="J22" s="531"/>
    </row>
    <row r="23" spans="2:16" ht="49.5" customHeight="1">
      <c r="B23" s="528"/>
      <c r="C23" s="532" t="s">
        <v>590</v>
      </c>
      <c r="D23" s="533"/>
      <c r="E23" s="533"/>
      <c r="F23" s="533"/>
      <c r="G23" s="533"/>
      <c r="H23" s="534"/>
      <c r="I23" s="78"/>
      <c r="J23" s="167" t="s">
        <v>467</v>
      </c>
      <c r="K23" s="527"/>
      <c r="L23" s="527"/>
      <c r="M23" s="527"/>
      <c r="N23" s="527"/>
      <c r="O23" s="527"/>
      <c r="P23" s="527"/>
    </row>
    <row r="24" spans="2:16" ht="7.5" customHeight="1">
      <c r="B24" s="355"/>
      <c r="C24" s="355"/>
      <c r="D24" s="355"/>
      <c r="E24" s="355"/>
      <c r="F24" s="355"/>
      <c r="G24" s="355"/>
      <c r="H24" s="355"/>
      <c r="I24" s="355"/>
      <c r="J24" s="355"/>
    </row>
    <row r="25" spans="2:16" ht="13.5" customHeight="1"/>
    <row r="26" spans="2:16" ht="13.5" customHeight="1"/>
    <row r="27" spans="2:16" ht="13.5" customHeight="1"/>
    <row r="28" spans="2:16" ht="13.5" customHeight="1"/>
    <row r="29" spans="2:16" ht="13.5" customHeight="1"/>
    <row r="30" spans="2:16" ht="13.5" customHeight="1"/>
    <row r="31" spans="2:16" ht="13.5" customHeight="1"/>
    <row r="32" spans="2:16" ht="13.5" customHeight="1"/>
  </sheetData>
  <mergeCells count="41">
    <mergeCell ref="B6:B7"/>
    <mergeCell ref="C6:H6"/>
    <mergeCell ref="I6:J6"/>
    <mergeCell ref="C7:H7"/>
    <mergeCell ref="B3:J3"/>
    <mergeCell ref="B4:J4"/>
    <mergeCell ref="C5:H5"/>
    <mergeCell ref="B8:B9"/>
    <mergeCell ref="C8:H8"/>
    <mergeCell ref="I8:J8"/>
    <mergeCell ref="C9:H9"/>
    <mergeCell ref="B10:B12"/>
    <mergeCell ref="C10:H10"/>
    <mergeCell ref="I10:J10"/>
    <mergeCell ref="C11:H11"/>
    <mergeCell ref="C12:H12"/>
    <mergeCell ref="B18:B19"/>
    <mergeCell ref="C18:H18"/>
    <mergeCell ref="I18:J18"/>
    <mergeCell ref="C19:H19"/>
    <mergeCell ref="K12:P12"/>
    <mergeCell ref="B13:B14"/>
    <mergeCell ref="C13:H13"/>
    <mergeCell ref="I13:J13"/>
    <mergeCell ref="C14:H14"/>
    <mergeCell ref="B15:J15"/>
    <mergeCell ref="B16:B17"/>
    <mergeCell ref="C16:H16"/>
    <mergeCell ref="I16:J16"/>
    <mergeCell ref="C17:H17"/>
    <mergeCell ref="K17:O17"/>
    <mergeCell ref="B22:B23"/>
    <mergeCell ref="C22:H22"/>
    <mergeCell ref="I22:J22"/>
    <mergeCell ref="C23:H23"/>
    <mergeCell ref="K23:P23"/>
    <mergeCell ref="B20:B21"/>
    <mergeCell ref="C20:H20"/>
    <mergeCell ref="I20:J20"/>
    <mergeCell ref="C21:H21"/>
    <mergeCell ref="K21:P21"/>
  </mergeCells>
  <phoneticPr fontId="4"/>
  <printOptions horizontalCentered="1" verticalCentered="1"/>
  <pageMargins left="0.70866141732283472" right="0.70866141732283472" top="0.74803149606299213" bottom="0.74803149606299213" header="0.31496062992125984" footer="0.31496062992125984"/>
  <pageSetup paperSize="9" scale="64" fitToWidth="0" fitToHeight="0" orientation="portrait" useFirstPageNumber="1" r:id="rId1"/>
  <headerFooter scaleWithDoc="0" alignWithMargins="0">
    <firstFooter>&amp;C１３</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fitToPage="1"/>
  </sheetPr>
  <dimension ref="A1:P57"/>
  <sheetViews>
    <sheetView showGridLines="0" view="pageBreakPreview" topLeftCell="H40" zoomScale="80" zoomScaleNormal="100" zoomScaleSheetLayoutView="80" workbookViewId="0">
      <selection activeCell="Y60" sqref="Y60"/>
    </sheetView>
  </sheetViews>
  <sheetFormatPr defaultColWidth="8.5625" defaultRowHeight="17.649999999999999"/>
  <cols>
    <col min="1" max="1" width="1.5625" style="162" customWidth="1"/>
    <col min="2" max="3" width="9.75" style="162" customWidth="1"/>
    <col min="4" max="6" width="11.25" style="162" bestFit="1" customWidth="1"/>
    <col min="7" max="7" width="9.75" style="162" customWidth="1"/>
    <col min="8" max="9" width="11.25" style="162" bestFit="1" customWidth="1"/>
    <col min="10" max="10" width="7.8125" style="162" customWidth="1"/>
    <col min="11" max="11" width="11.25" style="162" bestFit="1" customWidth="1"/>
    <col min="12" max="12" width="1.5" style="162" customWidth="1"/>
    <col min="13" max="13" width="15.25" style="162" customWidth="1"/>
    <col min="14" max="14" width="9.5625" style="162" customWidth="1"/>
    <col min="15" max="15" width="12.25" style="162" bestFit="1" customWidth="1"/>
    <col min="16" max="16" width="0.75" style="162" customWidth="1"/>
    <col min="17" max="16384" width="8.5625" style="162"/>
  </cols>
  <sheetData>
    <row r="1" spans="1:16" ht="27.75" customHeight="1">
      <c r="A1" s="363" t="s">
        <v>6</v>
      </c>
    </row>
    <row r="2" spans="1:16" ht="27.75" customHeight="1">
      <c r="A2" s="364" t="s">
        <v>748</v>
      </c>
      <c r="B2" s="365"/>
      <c r="C2" s="365"/>
      <c r="D2" s="365"/>
      <c r="E2" s="365"/>
      <c r="F2" s="365"/>
      <c r="G2" s="365"/>
      <c r="H2" s="365"/>
      <c r="I2" s="365"/>
      <c r="J2" s="365"/>
      <c r="K2" s="365"/>
      <c r="L2" s="365"/>
      <c r="M2" s="365"/>
      <c r="N2" s="365"/>
      <c r="O2" s="365"/>
    </row>
    <row r="3" spans="1:16">
      <c r="A3" s="85"/>
      <c r="B3" s="85"/>
      <c r="C3" s="85"/>
      <c r="D3" s="85"/>
      <c r="E3" s="85"/>
      <c r="F3" s="85"/>
      <c r="G3" s="85"/>
      <c r="H3" s="85"/>
      <c r="I3" s="85"/>
      <c r="J3" s="85"/>
      <c r="K3" s="85"/>
      <c r="L3" s="85"/>
      <c r="M3" s="85"/>
      <c r="N3" s="85"/>
    </row>
    <row r="4" spans="1:16">
      <c r="A4" s="85"/>
      <c r="B4" s="85"/>
      <c r="C4" s="85"/>
      <c r="D4" s="85"/>
      <c r="E4" s="85"/>
      <c r="F4" s="85"/>
      <c r="G4" s="85"/>
      <c r="H4" s="85"/>
      <c r="I4" s="85"/>
      <c r="J4" s="85"/>
      <c r="K4" s="85"/>
      <c r="L4" s="85"/>
      <c r="O4" s="160" t="s">
        <v>599</v>
      </c>
    </row>
    <row r="5" spans="1:16">
      <c r="A5" s="85"/>
      <c r="B5" s="86"/>
      <c r="C5" s="85"/>
      <c r="D5" s="85"/>
      <c r="E5" s="85"/>
      <c r="F5" s="85"/>
      <c r="G5" s="85"/>
      <c r="H5" s="85"/>
      <c r="I5" s="85"/>
      <c r="J5" s="85"/>
      <c r="K5" s="85"/>
      <c r="L5" s="85"/>
      <c r="M5" s="85"/>
      <c r="N5" s="85"/>
    </row>
    <row r="6" spans="1:16" ht="18" thickBot="1">
      <c r="A6" s="85"/>
      <c r="B6" s="87" t="s">
        <v>519</v>
      </c>
      <c r="C6" s="85"/>
      <c r="D6" s="85"/>
      <c r="E6" s="88"/>
      <c r="F6" s="88"/>
      <c r="G6" s="89"/>
      <c r="H6" s="90"/>
      <c r="I6" s="88"/>
      <c r="J6" s="88"/>
      <c r="K6" s="173" t="s">
        <v>591</v>
      </c>
      <c r="L6" s="85"/>
      <c r="M6" s="87" t="s">
        <v>519</v>
      </c>
      <c r="N6" s="85"/>
      <c r="O6" s="173" t="s">
        <v>591</v>
      </c>
    </row>
    <row r="7" spans="1:16" ht="18" thickBot="1">
      <c r="A7" s="85"/>
      <c r="B7" s="567" t="s">
        <v>523</v>
      </c>
      <c r="C7" s="568"/>
      <c r="D7" s="188" t="s">
        <v>600</v>
      </c>
      <c r="E7" s="188" t="s">
        <v>524</v>
      </c>
      <c r="F7" s="188" t="s">
        <v>525</v>
      </c>
      <c r="G7" s="188" t="s">
        <v>526</v>
      </c>
      <c r="H7" s="188" t="s">
        <v>527</v>
      </c>
      <c r="I7" s="189" t="s">
        <v>528</v>
      </c>
      <c r="J7" s="189" t="s">
        <v>529</v>
      </c>
      <c r="K7" s="189" t="s">
        <v>530</v>
      </c>
      <c r="L7" s="93"/>
      <c r="M7" s="569" t="s">
        <v>531</v>
      </c>
      <c r="N7" s="570"/>
      <c r="O7" s="571"/>
      <c r="P7" s="94"/>
    </row>
    <row r="8" spans="1:16" ht="18" thickBot="1">
      <c r="A8" s="85"/>
      <c r="B8" s="503" t="s">
        <v>532</v>
      </c>
      <c r="C8" s="504"/>
      <c r="D8" s="191">
        <v>900000</v>
      </c>
      <c r="E8" s="95">
        <v>1140000</v>
      </c>
      <c r="F8" s="95">
        <v>1200000</v>
      </c>
      <c r="G8" s="95">
        <v>720000</v>
      </c>
      <c r="H8" s="95">
        <v>1200000</v>
      </c>
      <c r="I8" s="96">
        <v>900000</v>
      </c>
      <c r="J8" s="96">
        <v>45000</v>
      </c>
      <c r="K8" s="157">
        <f>D8+G8+H8+E8+F8+I8+J8</f>
        <v>6105000</v>
      </c>
      <c r="M8" s="572" t="s">
        <v>533</v>
      </c>
      <c r="N8" s="573"/>
      <c r="O8" s="98">
        <v>7219286</v>
      </c>
      <c r="P8" s="99"/>
    </row>
    <row r="9" spans="1:16" ht="18" thickBot="1">
      <c r="A9" s="85"/>
      <c r="B9" s="511" t="s">
        <v>534</v>
      </c>
      <c r="C9" s="512"/>
      <c r="D9" s="192">
        <v>0</v>
      </c>
      <c r="E9" s="95">
        <v>0</v>
      </c>
      <c r="F9" s="95">
        <v>0</v>
      </c>
      <c r="G9" s="100">
        <v>0</v>
      </c>
      <c r="H9" s="100">
        <v>0</v>
      </c>
      <c r="I9" s="96">
        <v>0</v>
      </c>
      <c r="J9" s="507"/>
      <c r="K9" s="157">
        <f>D9+G9+H9+E9+F9+I9</f>
        <v>0</v>
      </c>
      <c r="M9" s="575" t="s">
        <v>535</v>
      </c>
      <c r="N9" s="512"/>
      <c r="O9" s="102">
        <v>580000</v>
      </c>
      <c r="P9" s="99"/>
    </row>
    <row r="10" spans="1:16" ht="18" thickBot="1">
      <c r="A10" s="85"/>
      <c r="B10" s="495" t="s">
        <v>536</v>
      </c>
      <c r="C10" s="496"/>
      <c r="D10" s="192">
        <v>135000</v>
      </c>
      <c r="E10" s="95">
        <v>171000</v>
      </c>
      <c r="F10" s="95">
        <v>180000</v>
      </c>
      <c r="G10" s="100">
        <v>108000</v>
      </c>
      <c r="H10" s="100">
        <v>180000</v>
      </c>
      <c r="I10" s="96">
        <v>135000</v>
      </c>
      <c r="J10" s="513"/>
      <c r="K10" s="157">
        <f>D10+G10+H10+E10+F10+I10</f>
        <v>909000</v>
      </c>
      <c r="M10" s="576" t="s">
        <v>575</v>
      </c>
      <c r="N10" s="498"/>
      <c r="O10" s="102">
        <v>20000</v>
      </c>
      <c r="P10" s="99"/>
    </row>
    <row r="11" spans="1:16" ht="18" thickBot="1">
      <c r="A11" s="85"/>
      <c r="B11" s="495" t="s">
        <v>538</v>
      </c>
      <c r="C11" s="496"/>
      <c r="D11" s="192">
        <v>0</v>
      </c>
      <c r="E11" s="95">
        <v>0</v>
      </c>
      <c r="F11" s="95">
        <v>0</v>
      </c>
      <c r="G11" s="100">
        <v>0</v>
      </c>
      <c r="H11" s="100">
        <v>0</v>
      </c>
      <c r="I11" s="96">
        <v>0</v>
      </c>
      <c r="J11" s="513"/>
      <c r="K11" s="157">
        <f>D11+G11+H11+E11+F11+I11</f>
        <v>0</v>
      </c>
      <c r="M11" s="576" t="s">
        <v>576</v>
      </c>
      <c r="N11" s="498"/>
      <c r="O11" s="102">
        <v>22500</v>
      </c>
      <c r="P11" s="99"/>
    </row>
    <row r="12" spans="1:16" ht="18" thickBot="1">
      <c r="A12" s="85"/>
      <c r="B12" s="514" t="s">
        <v>540</v>
      </c>
      <c r="C12" s="515"/>
      <c r="D12" s="193">
        <v>10000</v>
      </c>
      <c r="E12" s="103">
        <v>20000</v>
      </c>
      <c r="F12" s="104">
        <v>20000</v>
      </c>
      <c r="G12" s="104">
        <v>10000</v>
      </c>
      <c r="H12" s="104">
        <v>20000</v>
      </c>
      <c r="I12" s="104">
        <v>10000</v>
      </c>
      <c r="J12" s="574"/>
      <c r="K12" s="157">
        <f>D12+G12+H12+E12+F12+I12</f>
        <v>90000</v>
      </c>
      <c r="M12" s="577" t="s">
        <v>541</v>
      </c>
      <c r="N12" s="578"/>
      <c r="O12" s="106">
        <v>0</v>
      </c>
      <c r="P12" s="99"/>
    </row>
    <row r="13" spans="1:16" ht="18.399999999999999" thickTop="1" thickBot="1">
      <c r="A13" s="85"/>
      <c r="B13" s="516" t="s">
        <v>530</v>
      </c>
      <c r="C13" s="517"/>
      <c r="D13" s="194">
        <f>SUM(D8:D12)</f>
        <v>1045000</v>
      </c>
      <c r="E13" s="128">
        <f t="shared" ref="E13:J13" si="0">SUM(E8:E12)</f>
        <v>1331000</v>
      </c>
      <c r="F13" s="108">
        <f t="shared" si="0"/>
        <v>1400000</v>
      </c>
      <c r="G13" s="108">
        <f t="shared" si="0"/>
        <v>838000</v>
      </c>
      <c r="H13" s="109">
        <f t="shared" si="0"/>
        <v>1400000</v>
      </c>
      <c r="I13" s="109">
        <f t="shared" si="0"/>
        <v>1045000</v>
      </c>
      <c r="J13" s="109">
        <f t="shared" si="0"/>
        <v>45000</v>
      </c>
      <c r="K13" s="195">
        <f>D13+G13+H13+E13+F13+I13+J13</f>
        <v>7104000</v>
      </c>
      <c r="M13" s="110" t="s">
        <v>530</v>
      </c>
      <c r="N13" s="161"/>
      <c r="O13" s="111">
        <f>SUM(O8:O12)</f>
        <v>7841786</v>
      </c>
      <c r="P13" s="112"/>
    </row>
    <row r="14" spans="1:16" ht="18" thickBot="1">
      <c r="A14" s="85"/>
      <c r="B14" s="113" t="s">
        <v>542</v>
      </c>
      <c r="C14" s="85"/>
      <c r="D14" s="193"/>
      <c r="E14" s="114"/>
      <c r="F14" s="115"/>
      <c r="G14" s="116"/>
      <c r="H14" s="116"/>
      <c r="I14" s="114"/>
      <c r="J14" s="114"/>
      <c r="K14" s="116"/>
      <c r="M14" s="113" t="s">
        <v>542</v>
      </c>
      <c r="N14" s="85"/>
      <c r="O14" s="116"/>
      <c r="P14" s="85"/>
    </row>
    <row r="15" spans="1:16" ht="18" thickBot="1">
      <c r="A15" s="85"/>
      <c r="B15" s="567" t="s">
        <v>97</v>
      </c>
      <c r="C15" s="568"/>
      <c r="D15" s="196" t="s">
        <v>600</v>
      </c>
      <c r="E15" s="188" t="s">
        <v>524</v>
      </c>
      <c r="F15" s="188" t="s">
        <v>525</v>
      </c>
      <c r="G15" s="188" t="s">
        <v>526</v>
      </c>
      <c r="H15" s="188" t="s">
        <v>527</v>
      </c>
      <c r="I15" s="189" t="s">
        <v>528</v>
      </c>
      <c r="J15" s="189" t="s">
        <v>529</v>
      </c>
      <c r="K15" s="190" t="s">
        <v>530</v>
      </c>
      <c r="M15" s="569" t="s">
        <v>531</v>
      </c>
      <c r="N15" s="570"/>
      <c r="O15" s="571"/>
      <c r="P15" s="94"/>
    </row>
    <row r="16" spans="1:16">
      <c r="A16" s="85"/>
      <c r="B16" s="503" t="s">
        <v>543</v>
      </c>
      <c r="C16" s="504"/>
      <c r="D16" s="192">
        <v>360000</v>
      </c>
      <c r="E16" s="95">
        <v>456000</v>
      </c>
      <c r="F16" s="95">
        <v>480000</v>
      </c>
      <c r="G16" s="95">
        <v>288000</v>
      </c>
      <c r="H16" s="95">
        <v>480000</v>
      </c>
      <c r="I16" s="96">
        <v>360000</v>
      </c>
      <c r="J16" s="96">
        <v>27450</v>
      </c>
      <c r="K16" s="101">
        <f>G16+H16+E16+F16+I16+J16</f>
        <v>2091450</v>
      </c>
      <c r="M16" s="572" t="s">
        <v>544</v>
      </c>
      <c r="N16" s="573"/>
      <c r="O16" s="174">
        <v>66000</v>
      </c>
      <c r="P16" s="118"/>
    </row>
    <row r="17" spans="1:16">
      <c r="A17" s="85"/>
      <c r="B17" s="505" t="s">
        <v>545</v>
      </c>
      <c r="C17" s="506"/>
      <c r="D17" s="192">
        <v>0</v>
      </c>
      <c r="E17" s="95">
        <v>0</v>
      </c>
      <c r="F17" s="95">
        <v>0</v>
      </c>
      <c r="G17" s="100">
        <v>0</v>
      </c>
      <c r="H17" s="100">
        <v>0</v>
      </c>
      <c r="I17" s="96">
        <v>0</v>
      </c>
      <c r="J17" s="121"/>
      <c r="K17" s="101">
        <f>G17+H17+E17+F17+I17+J17</f>
        <v>0</v>
      </c>
      <c r="L17" s="93"/>
      <c r="M17" s="579" t="s">
        <v>577</v>
      </c>
      <c r="N17" s="498"/>
      <c r="O17" s="175">
        <v>6000</v>
      </c>
      <c r="P17" s="118"/>
    </row>
    <row r="18" spans="1:16">
      <c r="A18" s="85"/>
      <c r="B18" s="495" t="s">
        <v>547</v>
      </c>
      <c r="C18" s="496"/>
      <c r="D18" s="192">
        <v>325820</v>
      </c>
      <c r="E18" s="95">
        <v>641300</v>
      </c>
      <c r="F18" s="95">
        <v>641300</v>
      </c>
      <c r="G18" s="100">
        <v>467100</v>
      </c>
      <c r="H18" s="100">
        <v>641300</v>
      </c>
      <c r="I18" s="96">
        <v>467100</v>
      </c>
      <c r="J18" s="122"/>
      <c r="K18" s="101">
        <f>G18+H18+E18+F18+I18+J18</f>
        <v>2858100</v>
      </c>
      <c r="L18" s="93"/>
      <c r="M18" s="579" t="s">
        <v>548</v>
      </c>
      <c r="N18" s="498"/>
      <c r="O18" s="175">
        <v>240000</v>
      </c>
      <c r="P18" s="118"/>
    </row>
    <row r="19" spans="1:16">
      <c r="A19" s="85"/>
      <c r="B19" s="495" t="s">
        <v>549</v>
      </c>
      <c r="C19" s="496"/>
      <c r="D19" s="192">
        <v>30000</v>
      </c>
      <c r="E19" s="95">
        <v>60000</v>
      </c>
      <c r="F19" s="95">
        <v>60000</v>
      </c>
      <c r="G19" s="100">
        <v>45000</v>
      </c>
      <c r="H19" s="100">
        <v>60000</v>
      </c>
      <c r="I19" s="96">
        <v>45000</v>
      </c>
      <c r="J19" s="120">
        <v>5000</v>
      </c>
      <c r="K19" s="101">
        <f>G19+H19+E19+F19+I19+J19</f>
        <v>275000</v>
      </c>
      <c r="L19" s="93"/>
      <c r="M19" s="579" t="s">
        <v>550</v>
      </c>
      <c r="N19" s="498"/>
      <c r="O19" s="175">
        <v>10000</v>
      </c>
      <c r="P19" s="118"/>
    </row>
    <row r="20" spans="1:16">
      <c r="A20" s="85"/>
      <c r="B20" s="497" t="s">
        <v>551</v>
      </c>
      <c r="C20" s="498"/>
      <c r="D20" s="192">
        <v>67500</v>
      </c>
      <c r="E20" s="95">
        <v>85500</v>
      </c>
      <c r="F20" s="95">
        <v>90000</v>
      </c>
      <c r="G20" s="197">
        <v>54000</v>
      </c>
      <c r="H20" s="197">
        <v>90000</v>
      </c>
      <c r="I20" s="96">
        <v>67500</v>
      </c>
      <c r="J20" s="121"/>
      <c r="K20" s="101">
        <f>G20+H20+E20+F20+I20+J20</f>
        <v>387000</v>
      </c>
      <c r="L20" s="93"/>
      <c r="M20" s="579" t="s">
        <v>552</v>
      </c>
      <c r="N20" s="498"/>
      <c r="O20" s="159">
        <v>0</v>
      </c>
      <c r="P20" s="118"/>
    </row>
    <row r="21" spans="1:16">
      <c r="A21" s="85"/>
      <c r="B21" s="497" t="s">
        <v>553</v>
      </c>
      <c r="C21" s="498"/>
      <c r="D21" s="192">
        <v>46000</v>
      </c>
      <c r="E21" s="95">
        <v>212000</v>
      </c>
      <c r="F21" s="95">
        <v>90000</v>
      </c>
      <c r="G21" s="197">
        <v>69000</v>
      </c>
      <c r="H21" s="197">
        <v>90000</v>
      </c>
      <c r="I21" s="96">
        <v>69000</v>
      </c>
      <c r="J21" s="100">
        <v>7000</v>
      </c>
      <c r="K21" s="101">
        <f t="shared" ref="K21:K24" si="1">G21+H21+E21+F21+I21+J21</f>
        <v>537000</v>
      </c>
      <c r="L21" s="93"/>
      <c r="M21" s="579" t="s">
        <v>554</v>
      </c>
      <c r="N21" s="498"/>
      <c r="O21" s="159">
        <v>22110</v>
      </c>
      <c r="P21" s="118"/>
    </row>
    <row r="22" spans="1:16" ht="18" thickBot="1">
      <c r="A22" s="85"/>
      <c r="B22" s="497" t="s">
        <v>555</v>
      </c>
      <c r="C22" s="498"/>
      <c r="D22" s="192">
        <v>5000</v>
      </c>
      <c r="E22" s="95">
        <v>10000</v>
      </c>
      <c r="F22" s="95">
        <v>15000</v>
      </c>
      <c r="G22" s="197">
        <v>10000</v>
      </c>
      <c r="H22" s="197">
        <v>10000</v>
      </c>
      <c r="I22" s="96">
        <v>5000</v>
      </c>
      <c r="J22" s="100">
        <v>0</v>
      </c>
      <c r="K22" s="101">
        <f t="shared" si="1"/>
        <v>50000</v>
      </c>
      <c r="L22" s="93"/>
      <c r="M22" s="580" t="s">
        <v>556</v>
      </c>
      <c r="N22" s="578"/>
      <c r="O22" s="177">
        <v>438484</v>
      </c>
      <c r="P22" s="118"/>
    </row>
    <row r="23" spans="1:16" ht="18.399999999999999" thickTop="1" thickBot="1">
      <c r="A23" s="85"/>
      <c r="B23" s="497" t="s">
        <v>557</v>
      </c>
      <c r="C23" s="498"/>
      <c r="D23" s="192">
        <v>55000</v>
      </c>
      <c r="E23" s="95">
        <v>70000</v>
      </c>
      <c r="F23" s="95">
        <v>100000</v>
      </c>
      <c r="G23" s="122"/>
      <c r="H23" s="197">
        <v>120000</v>
      </c>
      <c r="I23" s="96">
        <v>55000</v>
      </c>
      <c r="J23" s="123">
        <v>8614</v>
      </c>
      <c r="K23" s="101">
        <f t="shared" si="1"/>
        <v>353614</v>
      </c>
      <c r="M23" s="110" t="s">
        <v>530</v>
      </c>
      <c r="N23" s="161"/>
      <c r="O23" s="178">
        <f>SUM(O16:O22)</f>
        <v>782594</v>
      </c>
      <c r="P23" s="124"/>
    </row>
    <row r="24" spans="1:16" ht="18" thickBot="1">
      <c r="A24" s="85"/>
      <c r="B24" s="499" t="s">
        <v>558</v>
      </c>
      <c r="C24" s="581"/>
      <c r="D24" s="193">
        <v>15000</v>
      </c>
      <c r="E24" s="95">
        <v>19000</v>
      </c>
      <c r="F24" s="95">
        <v>20000</v>
      </c>
      <c r="G24" s="197">
        <v>12000</v>
      </c>
      <c r="H24" s="197">
        <v>20000</v>
      </c>
      <c r="I24" s="104">
        <v>15000</v>
      </c>
      <c r="J24" s="125"/>
      <c r="K24" s="105">
        <f t="shared" si="1"/>
        <v>86000</v>
      </c>
      <c r="M24" s="127"/>
      <c r="N24" s="127"/>
    </row>
    <row r="25" spans="1:16" ht="18.399999999999999" thickTop="1" thickBot="1">
      <c r="A25" s="85"/>
      <c r="B25" s="501" t="s">
        <v>530</v>
      </c>
      <c r="C25" s="502"/>
      <c r="D25" s="194">
        <f>SUM(D16:D24)</f>
        <v>904320</v>
      </c>
      <c r="E25" s="128">
        <f>SUM(E16:E24)</f>
        <v>1553800</v>
      </c>
      <c r="F25" s="128">
        <f>SUM(F16:F24)</f>
        <v>1496300</v>
      </c>
      <c r="G25" s="128">
        <f>SUM(G16:G24)</f>
        <v>945100</v>
      </c>
      <c r="H25" s="128">
        <f>SUM(H16:H24)</f>
        <v>1511300</v>
      </c>
      <c r="I25" s="128">
        <f t="shared" ref="I25:J25" si="2">SUM(I16:I24)</f>
        <v>1083600</v>
      </c>
      <c r="J25" s="128">
        <f t="shared" si="2"/>
        <v>48064</v>
      </c>
      <c r="K25" s="158">
        <f>D25+G25+H25+E25+F25+I25+J25</f>
        <v>7542484</v>
      </c>
    </row>
    <row r="26" spans="1:16" ht="18" thickBot="1">
      <c r="A26" s="85"/>
      <c r="B26" s="116"/>
      <c r="C26" s="85"/>
      <c r="D26" s="193"/>
      <c r="E26" s="116"/>
      <c r="F26" s="85"/>
      <c r="G26" s="116"/>
      <c r="H26" s="85"/>
      <c r="I26" s="85"/>
      <c r="J26" s="85"/>
      <c r="K26" s="116"/>
      <c r="M26" s="85"/>
      <c r="N26" s="85"/>
    </row>
    <row r="27" spans="1:16" ht="18" thickBot="1">
      <c r="A27" s="85"/>
      <c r="B27" s="567" t="s">
        <v>559</v>
      </c>
      <c r="C27" s="568"/>
      <c r="D27" s="198">
        <f>(D13-D25)</f>
        <v>140680</v>
      </c>
      <c r="E27" s="133">
        <f t="shared" ref="E27:J27" si="3">(E13-E25)</f>
        <v>-222800</v>
      </c>
      <c r="F27" s="133">
        <f t="shared" si="3"/>
        <v>-96300</v>
      </c>
      <c r="G27" s="133">
        <f t="shared" si="3"/>
        <v>-107100</v>
      </c>
      <c r="H27" s="133">
        <f t="shared" si="3"/>
        <v>-111300</v>
      </c>
      <c r="I27" s="133">
        <f t="shared" si="3"/>
        <v>-38600</v>
      </c>
      <c r="J27" s="133">
        <f t="shared" si="3"/>
        <v>-3064</v>
      </c>
      <c r="K27" s="134">
        <f>K13-K25</f>
        <v>-438484</v>
      </c>
      <c r="M27" s="569" t="s">
        <v>560</v>
      </c>
      <c r="N27" s="582"/>
      <c r="O27" s="135">
        <f>O13-O23</f>
        <v>7059192</v>
      </c>
      <c r="P27" s="136"/>
    </row>
    <row r="28" spans="1:16" ht="18" thickBot="1">
      <c r="A28" s="85"/>
      <c r="K28" s="199"/>
    </row>
    <row r="29" spans="1:16" ht="19.5" customHeight="1" thickBot="1">
      <c r="A29" s="85"/>
      <c r="B29" s="85"/>
      <c r="C29" s="85"/>
      <c r="D29" s="85"/>
      <c r="E29" s="85"/>
      <c r="F29" s="85"/>
      <c r="G29" s="85"/>
      <c r="H29" s="85"/>
      <c r="I29" s="85"/>
      <c r="J29" s="85"/>
      <c r="K29" s="85"/>
      <c r="M29" s="569" t="s">
        <v>561</v>
      </c>
      <c r="N29" s="570"/>
      <c r="O29" s="571"/>
      <c r="P29" s="179"/>
    </row>
    <row r="30" spans="1:16" ht="19.5" customHeight="1">
      <c r="A30" s="85"/>
      <c r="B30" s="85"/>
      <c r="C30" s="85"/>
      <c r="D30" s="85"/>
      <c r="E30" s="85"/>
      <c r="F30" s="85"/>
      <c r="G30" s="85"/>
      <c r="H30" s="85"/>
      <c r="I30" s="85"/>
      <c r="J30" s="85"/>
      <c r="K30" s="87"/>
      <c r="M30" s="572" t="s">
        <v>533</v>
      </c>
      <c r="N30" s="573"/>
      <c r="O30" s="366">
        <v>1896662</v>
      </c>
      <c r="P30" s="139"/>
    </row>
    <row r="31" spans="1:16" ht="19.5" customHeight="1" thickBot="1">
      <c r="A31" s="85"/>
      <c r="B31" s="86"/>
      <c r="C31" s="85"/>
      <c r="D31" s="85"/>
      <c r="E31" s="85"/>
      <c r="F31" s="85"/>
      <c r="G31" s="85"/>
      <c r="H31" s="85"/>
      <c r="I31" s="85"/>
      <c r="J31" s="85"/>
      <c r="K31" s="85"/>
      <c r="L31" s="140"/>
      <c r="M31" s="583" t="s">
        <v>578</v>
      </c>
      <c r="N31" s="581"/>
      <c r="O31" s="367">
        <v>180000</v>
      </c>
      <c r="P31" s="141"/>
    </row>
    <row r="32" spans="1:16" ht="19.5" customHeight="1">
      <c r="A32" s="85"/>
      <c r="B32" s="85"/>
      <c r="C32" s="85"/>
      <c r="D32" s="85"/>
      <c r="E32" s="85"/>
      <c r="F32" s="85"/>
      <c r="G32" s="85"/>
      <c r="H32" s="85"/>
      <c r="I32" s="85"/>
      <c r="J32" s="85"/>
      <c r="K32" s="85"/>
      <c r="M32" s="572" t="s">
        <v>563</v>
      </c>
      <c r="N32" s="573"/>
      <c r="O32" s="366">
        <v>560000</v>
      </c>
      <c r="P32" s="141"/>
    </row>
    <row r="33" spans="1:16" ht="19.5" customHeight="1" thickBot="1">
      <c r="A33" s="85"/>
      <c r="B33" s="85"/>
      <c r="C33" s="85"/>
      <c r="D33" s="85"/>
      <c r="E33" s="85"/>
      <c r="F33" s="85"/>
      <c r="G33" s="85"/>
      <c r="H33" s="85"/>
      <c r="I33" s="85"/>
      <c r="J33" s="85"/>
      <c r="K33" s="85"/>
      <c r="M33" s="584" t="s">
        <v>564</v>
      </c>
      <c r="N33" s="585"/>
      <c r="O33" s="368">
        <f>O30+O31-O32</f>
        <v>1516662</v>
      </c>
      <c r="P33" s="139"/>
    </row>
    <row r="34" spans="1:16" ht="19.5" customHeight="1">
      <c r="A34" s="85"/>
      <c r="B34" s="85"/>
      <c r="C34" s="85"/>
      <c r="D34" s="85"/>
      <c r="E34" s="85"/>
      <c r="F34" s="85"/>
      <c r="G34" s="85"/>
      <c r="H34" s="85"/>
      <c r="I34" s="85"/>
      <c r="J34" s="85"/>
      <c r="K34" s="85"/>
      <c r="L34" s="142"/>
      <c r="M34" s="142"/>
      <c r="N34" s="139"/>
    </row>
    <row r="35" spans="1:16" ht="19.5" customHeight="1">
      <c r="A35" s="85"/>
      <c r="C35" s="85"/>
      <c r="D35" s="85"/>
      <c r="E35" s="85"/>
      <c r="F35" s="85"/>
      <c r="G35" s="85"/>
      <c r="H35" s="85"/>
      <c r="I35" s="85"/>
      <c r="J35" s="85"/>
      <c r="K35" s="85"/>
      <c r="L35" s="142"/>
      <c r="M35" s="491"/>
      <c r="N35" s="491"/>
      <c r="O35" s="491"/>
    </row>
    <row r="36" spans="1:16" ht="19.5" customHeight="1">
      <c r="A36" s="85"/>
      <c r="B36" s="85"/>
      <c r="C36" s="85"/>
      <c r="D36" s="85"/>
      <c r="E36" s="85"/>
      <c r="F36" s="85"/>
      <c r="G36" s="85"/>
      <c r="H36" s="151"/>
      <c r="I36" s="151"/>
      <c r="J36" s="151"/>
      <c r="K36" s="151"/>
      <c r="L36" s="142"/>
      <c r="M36" s="143"/>
      <c r="N36" s="139"/>
    </row>
    <row r="37" spans="1:16" ht="19.5" customHeight="1">
      <c r="A37" s="85"/>
      <c r="B37" s="151"/>
      <c r="C37" s="151"/>
      <c r="D37" s="151"/>
      <c r="E37" s="151"/>
      <c r="F37" s="151"/>
      <c r="G37" s="151"/>
      <c r="H37" s="151"/>
      <c r="I37" s="151"/>
      <c r="J37" s="151"/>
      <c r="K37" s="151"/>
      <c r="L37" s="151"/>
      <c r="M37" s="152"/>
      <c r="N37" s="139"/>
    </row>
    <row r="38" spans="1:16" ht="19.5" customHeight="1">
      <c r="A38" s="85"/>
      <c r="B38" s="151"/>
      <c r="C38" s="151"/>
      <c r="D38" s="151"/>
      <c r="E38" s="151"/>
      <c r="F38" s="151"/>
      <c r="G38" s="151"/>
      <c r="N38" s="139"/>
    </row>
    <row r="39" spans="1:16">
      <c r="A39" s="85"/>
      <c r="B39" s="151"/>
      <c r="N39" s="139"/>
    </row>
    <row r="40" spans="1:16">
      <c r="A40" s="85"/>
    </row>
    <row r="41" spans="1:16">
      <c r="A41" s="85"/>
      <c r="N41" s="139"/>
    </row>
    <row r="42" spans="1:16">
      <c r="A42" s="85"/>
      <c r="N42" s="139"/>
    </row>
    <row r="43" spans="1:16">
      <c r="A43" s="85"/>
    </row>
    <row r="53" spans="14:14">
      <c r="N53" s="152"/>
    </row>
    <row r="54" spans="14:14">
      <c r="N54" s="156"/>
    </row>
    <row r="55" spans="14:14">
      <c r="N55" s="152"/>
    </row>
    <row r="56" spans="14:14">
      <c r="N56" s="152"/>
    </row>
    <row r="57" spans="14:14">
      <c r="N57" s="156"/>
    </row>
  </sheetData>
  <mergeCells count="41">
    <mergeCell ref="B21:C21"/>
    <mergeCell ref="M21:N21"/>
    <mergeCell ref="M35:O35"/>
    <mergeCell ref="B22:C22"/>
    <mergeCell ref="M22:N22"/>
    <mergeCell ref="B23:C23"/>
    <mergeCell ref="B24:C24"/>
    <mergeCell ref="B25:C25"/>
    <mergeCell ref="B27:C27"/>
    <mergeCell ref="M27:N27"/>
    <mergeCell ref="M29:O29"/>
    <mergeCell ref="M30:N30"/>
    <mergeCell ref="M31:N31"/>
    <mergeCell ref="M32:N32"/>
    <mergeCell ref="M33:N33"/>
    <mergeCell ref="B18:C18"/>
    <mergeCell ref="M18:N18"/>
    <mergeCell ref="B19:C19"/>
    <mergeCell ref="M19:N19"/>
    <mergeCell ref="B20:C20"/>
    <mergeCell ref="M20:N20"/>
    <mergeCell ref="B16:C16"/>
    <mergeCell ref="M16:N16"/>
    <mergeCell ref="B17:C17"/>
    <mergeCell ref="M17:N17"/>
    <mergeCell ref="B15:C15"/>
    <mergeCell ref="M15:O15"/>
    <mergeCell ref="B7:C7"/>
    <mergeCell ref="M7:O7"/>
    <mergeCell ref="B8:C8"/>
    <mergeCell ref="M8:N8"/>
    <mergeCell ref="B13:C13"/>
    <mergeCell ref="B9:C9"/>
    <mergeCell ref="J9:J12"/>
    <mergeCell ref="M9:N9"/>
    <mergeCell ref="B10:C10"/>
    <mergeCell ref="M10:N10"/>
    <mergeCell ref="B11:C11"/>
    <mergeCell ref="M11:N11"/>
    <mergeCell ref="B12:C12"/>
    <mergeCell ref="M12:N12"/>
  </mergeCells>
  <phoneticPr fontId="4"/>
  <printOptions horizontalCentered="1" verticalCentered="1"/>
  <pageMargins left="0.39370078740157483" right="0.35433070866141736" top="0" bottom="1.9685039370078741" header="0.31496062992125984" footer="2.0078740157480315"/>
  <pageSetup paperSize="9" scale="6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39"/>
  <sheetViews>
    <sheetView showGridLines="0" view="pageBreakPreview" topLeftCell="A40" zoomScale="80" zoomScaleNormal="100" zoomScaleSheetLayoutView="80" workbookViewId="0">
      <selection activeCell="B15" sqref="B15"/>
    </sheetView>
  </sheetViews>
  <sheetFormatPr defaultColWidth="8.25" defaultRowHeight="15" customHeight="1"/>
  <cols>
    <col min="1" max="2" width="1.5625" style="292" customWidth="1"/>
    <col min="3" max="3" width="19.5625" style="292" customWidth="1"/>
    <col min="4" max="6" width="11.5625" style="292" customWidth="1"/>
    <col min="7" max="7" width="25.5625" style="292" customWidth="1"/>
    <col min="8" max="8" width="1.5625" style="292" customWidth="1"/>
    <col min="9" max="16384" width="8.25" style="292"/>
  </cols>
  <sheetData>
    <row r="1" spans="1:7" ht="27" customHeight="1">
      <c r="A1" s="375" t="s">
        <v>225</v>
      </c>
      <c r="G1" s="34"/>
    </row>
    <row r="2" spans="1:7" ht="27" customHeight="1">
      <c r="A2" s="376" t="s">
        <v>752</v>
      </c>
    </row>
    <row r="3" spans="1:7" ht="15" customHeight="1">
      <c r="G3" s="255" t="s">
        <v>692</v>
      </c>
    </row>
    <row r="4" spans="1:7" ht="15" customHeight="1" thickBot="1">
      <c r="B4" s="293" t="s">
        <v>96</v>
      </c>
      <c r="G4" s="34" t="s">
        <v>95</v>
      </c>
    </row>
    <row r="5" spans="1:7" ht="15" customHeight="1" thickBot="1">
      <c r="B5" s="294" t="s">
        <v>97</v>
      </c>
      <c r="C5" s="295"/>
      <c r="D5" s="296" t="s">
        <v>749</v>
      </c>
      <c r="E5" s="296" t="s">
        <v>98</v>
      </c>
      <c r="F5" s="296" t="s">
        <v>750</v>
      </c>
      <c r="G5" s="324" t="s">
        <v>100</v>
      </c>
    </row>
    <row r="6" spans="1:7" ht="15" customHeight="1" thickTop="1">
      <c r="B6" s="299" t="s">
        <v>101</v>
      </c>
      <c r="C6" s="293"/>
      <c r="D6" s="300">
        <v>129000</v>
      </c>
      <c r="E6" s="300">
        <f>300*600</f>
        <v>180000</v>
      </c>
      <c r="F6" s="300">
        <f>E6-D6</f>
        <v>51000</v>
      </c>
      <c r="G6" s="35" t="s">
        <v>226</v>
      </c>
    </row>
    <row r="7" spans="1:7" ht="15" customHeight="1">
      <c r="B7" s="299" t="s">
        <v>103</v>
      </c>
      <c r="C7" s="293"/>
      <c r="D7" s="300">
        <v>0</v>
      </c>
      <c r="E7" s="300">
        <v>0</v>
      </c>
      <c r="F7" s="300">
        <f>E7-D7</f>
        <v>0</v>
      </c>
      <c r="G7" s="35" t="s">
        <v>104</v>
      </c>
    </row>
    <row r="8" spans="1:7" ht="15" customHeight="1" thickBot="1">
      <c r="B8" s="303"/>
      <c r="C8" s="304"/>
      <c r="D8" s="305"/>
      <c r="E8" s="305"/>
      <c r="F8" s="305"/>
      <c r="G8" s="36"/>
    </row>
    <row r="9" spans="1:7" ht="15" customHeight="1" thickTop="1" thickBot="1">
      <c r="B9" s="307" t="s">
        <v>105</v>
      </c>
      <c r="C9" s="308"/>
      <c r="D9" s="310">
        <f>SUM(D6,D7)</f>
        <v>129000</v>
      </c>
      <c r="E9" s="310">
        <f>SUM(E6,E7)</f>
        <v>180000</v>
      </c>
      <c r="F9" s="310"/>
      <c r="G9" s="311"/>
    </row>
    <row r="11" spans="1:7" ht="15" customHeight="1" thickBot="1">
      <c r="B11" s="293" t="s">
        <v>106</v>
      </c>
    </row>
    <row r="12" spans="1:7" ht="15" customHeight="1" thickBot="1">
      <c r="B12" s="294" t="s">
        <v>97</v>
      </c>
      <c r="C12" s="295"/>
      <c r="D12" s="296" t="s">
        <v>749</v>
      </c>
      <c r="E12" s="296" t="s">
        <v>98</v>
      </c>
      <c r="F12" s="296" t="s">
        <v>750</v>
      </c>
      <c r="G12" s="324" t="s">
        <v>100</v>
      </c>
    </row>
    <row r="13" spans="1:7" ht="15" customHeight="1" thickTop="1">
      <c r="B13" s="299" t="s">
        <v>199</v>
      </c>
      <c r="C13" s="293"/>
      <c r="D13" s="300">
        <f>SUM(D14:D15)</f>
        <v>0</v>
      </c>
      <c r="E13" s="300">
        <f>SUM(E14:E15)</f>
        <v>15000</v>
      </c>
      <c r="F13" s="300">
        <f>E13-D13</f>
        <v>15000</v>
      </c>
      <c r="G13" s="37"/>
    </row>
    <row r="14" spans="1:7" ht="15" customHeight="1">
      <c r="B14" s="316"/>
      <c r="C14" s="292" t="s">
        <v>113</v>
      </c>
      <c r="D14" s="317">
        <v>0</v>
      </c>
      <c r="E14" s="317">
        <v>15000</v>
      </c>
      <c r="F14" s="317">
        <f>E14-D14</f>
        <v>15000</v>
      </c>
      <c r="G14" s="37" t="s">
        <v>227</v>
      </c>
    </row>
    <row r="15" spans="1:7" ht="15" customHeight="1">
      <c r="B15" s="316"/>
      <c r="C15" s="292" t="s">
        <v>112</v>
      </c>
      <c r="D15" s="317">
        <v>0</v>
      </c>
      <c r="E15" s="317">
        <v>0</v>
      </c>
      <c r="F15" s="317">
        <f>E15-D15</f>
        <v>0</v>
      </c>
      <c r="G15" s="37"/>
    </row>
    <row r="16" spans="1:7" ht="15" customHeight="1">
      <c r="B16" s="316"/>
      <c r="D16" s="317"/>
      <c r="E16" s="317"/>
      <c r="F16" s="317"/>
      <c r="G16" s="38"/>
    </row>
    <row r="17" spans="2:8" ht="15" customHeight="1">
      <c r="B17" s="299" t="s">
        <v>228</v>
      </c>
      <c r="C17" s="293"/>
      <c r="D17" s="300">
        <f>SUM(D18:D21)</f>
        <v>0</v>
      </c>
      <c r="E17" s="300">
        <f>SUM(E18:E21)</f>
        <v>265000</v>
      </c>
      <c r="F17" s="300">
        <f>E17-D17</f>
        <v>265000</v>
      </c>
      <c r="G17" s="37" t="s">
        <v>229</v>
      </c>
    </row>
    <row r="18" spans="2:8" ht="15" customHeight="1">
      <c r="B18" s="316"/>
      <c r="C18" s="292" t="s">
        <v>109</v>
      </c>
      <c r="D18" s="317">
        <v>0</v>
      </c>
      <c r="E18" s="317">
        <v>45000</v>
      </c>
      <c r="F18" s="317">
        <f t="shared" ref="F18:F21" si="0">E18-D18</f>
        <v>45000</v>
      </c>
      <c r="G18" s="38" t="s">
        <v>230</v>
      </c>
    </row>
    <row r="19" spans="2:8" ht="15" customHeight="1">
      <c r="B19" s="316"/>
      <c r="C19" s="292" t="s">
        <v>110</v>
      </c>
      <c r="D19" s="317">
        <v>0</v>
      </c>
      <c r="E19" s="317">
        <f>8000*20</f>
        <v>160000</v>
      </c>
      <c r="F19" s="317">
        <f t="shared" si="0"/>
        <v>160000</v>
      </c>
      <c r="G19" s="37" t="s">
        <v>231</v>
      </c>
    </row>
    <row r="20" spans="2:8" ht="15" customHeight="1">
      <c r="B20" s="316"/>
      <c r="C20" s="292" t="s">
        <v>111</v>
      </c>
      <c r="D20" s="317">
        <v>0</v>
      </c>
      <c r="E20" s="317">
        <f>500*20*2</f>
        <v>20000</v>
      </c>
      <c r="F20" s="317">
        <f t="shared" si="0"/>
        <v>20000</v>
      </c>
      <c r="G20" s="38" t="s">
        <v>232</v>
      </c>
    </row>
    <row r="21" spans="2:8" ht="15" customHeight="1">
      <c r="B21" s="316"/>
      <c r="C21" s="292" t="s">
        <v>112</v>
      </c>
      <c r="D21" s="317">
        <v>0</v>
      </c>
      <c r="E21" s="317">
        <f>20000*2</f>
        <v>40000</v>
      </c>
      <c r="F21" s="317">
        <f t="shared" si="0"/>
        <v>40000</v>
      </c>
      <c r="G21" s="37" t="s">
        <v>233</v>
      </c>
    </row>
    <row r="22" spans="2:8" ht="15" customHeight="1">
      <c r="B22" s="316"/>
      <c r="D22" s="317"/>
      <c r="E22" s="317"/>
      <c r="F22" s="317"/>
      <c r="G22" s="37"/>
    </row>
    <row r="23" spans="2:8" ht="15" customHeight="1">
      <c r="B23" s="299" t="s">
        <v>218</v>
      </c>
      <c r="D23" s="300">
        <f>SUM(D24:D27)</f>
        <v>0</v>
      </c>
      <c r="E23" s="300">
        <f>SUM(E24:E27)</f>
        <v>280000</v>
      </c>
      <c r="F23" s="300">
        <f>E23-D23</f>
        <v>280000</v>
      </c>
      <c r="G23" s="37" t="s">
        <v>229</v>
      </c>
    </row>
    <row r="24" spans="2:8" ht="15" customHeight="1">
      <c r="B24" s="316"/>
      <c r="C24" s="292" t="s">
        <v>109</v>
      </c>
      <c r="D24" s="317">
        <v>0</v>
      </c>
      <c r="E24" s="317">
        <v>60000</v>
      </c>
      <c r="F24" s="317">
        <f t="shared" ref="F24:F27" si="1">E24-D24</f>
        <v>60000</v>
      </c>
      <c r="G24" s="38" t="s">
        <v>234</v>
      </c>
      <c r="H24" s="302"/>
    </row>
    <row r="25" spans="2:8" ht="15" customHeight="1">
      <c r="B25" s="316"/>
      <c r="C25" s="292" t="s">
        <v>110</v>
      </c>
      <c r="D25" s="317">
        <v>0</v>
      </c>
      <c r="E25" s="317">
        <f>8000*20</f>
        <v>160000</v>
      </c>
      <c r="F25" s="317">
        <f t="shared" si="1"/>
        <v>160000</v>
      </c>
      <c r="G25" s="37" t="s">
        <v>235</v>
      </c>
      <c r="H25" s="302"/>
    </row>
    <row r="26" spans="2:8" ht="15" customHeight="1">
      <c r="B26" s="316"/>
      <c r="C26" s="292" t="s">
        <v>111</v>
      </c>
      <c r="D26" s="317">
        <v>0</v>
      </c>
      <c r="E26" s="317">
        <f>500*20*2</f>
        <v>20000</v>
      </c>
      <c r="F26" s="317">
        <f t="shared" si="1"/>
        <v>20000</v>
      </c>
      <c r="G26" s="38" t="s">
        <v>232</v>
      </c>
      <c r="H26" s="302"/>
    </row>
    <row r="27" spans="2:8" ht="15" customHeight="1">
      <c r="B27" s="316"/>
      <c r="C27" s="292" t="s">
        <v>112</v>
      </c>
      <c r="D27" s="317">
        <v>0</v>
      </c>
      <c r="E27" s="317">
        <f>20000*2</f>
        <v>40000</v>
      </c>
      <c r="F27" s="317">
        <f t="shared" si="1"/>
        <v>40000</v>
      </c>
      <c r="G27" s="37" t="s">
        <v>233</v>
      </c>
      <c r="H27" s="320"/>
    </row>
    <row r="28" spans="2:8" ht="15" customHeight="1" thickBot="1">
      <c r="B28" s="303"/>
      <c r="C28" s="304"/>
      <c r="D28" s="305"/>
      <c r="E28" s="305"/>
      <c r="F28" s="305"/>
      <c r="G28" s="39"/>
    </row>
    <row r="29" spans="2:8" ht="15" customHeight="1" thickTop="1" thickBot="1">
      <c r="B29" s="307" t="s">
        <v>116</v>
      </c>
      <c r="C29" s="308"/>
      <c r="D29" s="310">
        <f>SUM(D13,D17,D23)</f>
        <v>0</v>
      </c>
      <c r="E29" s="310">
        <f>SUM(E13,E17,E23)</f>
        <v>560000</v>
      </c>
      <c r="F29" s="310"/>
      <c r="G29" s="322"/>
    </row>
    <row r="31" spans="2:8" ht="15" customHeight="1" thickBot="1">
      <c r="B31" s="293" t="s">
        <v>236</v>
      </c>
    </row>
    <row r="32" spans="2:8" ht="15" customHeight="1" thickBot="1">
      <c r="B32" s="294" t="s">
        <v>97</v>
      </c>
      <c r="C32" s="295"/>
      <c r="D32" s="296" t="s">
        <v>749</v>
      </c>
      <c r="E32" s="296" t="s">
        <v>98</v>
      </c>
      <c r="F32" s="324" t="s">
        <v>750</v>
      </c>
    </row>
    <row r="33" spans="2:6" ht="15" customHeight="1" thickTop="1">
      <c r="B33" s="325" t="s">
        <v>118</v>
      </c>
      <c r="C33" s="326"/>
      <c r="D33" s="328">
        <f>D9-D29</f>
        <v>129000</v>
      </c>
      <c r="E33" s="370">
        <f>E9-E29</f>
        <v>-380000</v>
      </c>
      <c r="F33" s="377">
        <f>E33-D33</f>
        <v>-509000</v>
      </c>
    </row>
    <row r="34" spans="2:6" ht="15" customHeight="1" thickBot="1">
      <c r="B34" s="330" t="s">
        <v>119</v>
      </c>
      <c r="C34" s="331"/>
      <c r="D34" s="333">
        <v>1767662</v>
      </c>
      <c r="E34" s="371">
        <v>1896662</v>
      </c>
      <c r="F34" s="372">
        <f t="shared" ref="F34:F35" si="2">E34-D34</f>
        <v>129000</v>
      </c>
    </row>
    <row r="35" spans="2:6" ht="15" customHeight="1" thickTop="1" thickBot="1">
      <c r="B35" s="335" t="s">
        <v>120</v>
      </c>
      <c r="C35" s="336"/>
      <c r="D35" s="338">
        <f>SUM(D33:D34)</f>
        <v>1896662</v>
      </c>
      <c r="E35" s="373">
        <f>SUM(E33:E34)</f>
        <v>1516662</v>
      </c>
      <c r="F35" s="374">
        <f t="shared" si="2"/>
        <v>-380000</v>
      </c>
    </row>
    <row r="39" spans="2:6" ht="15" customHeight="1">
      <c r="B39" s="292" t="s">
        <v>237</v>
      </c>
    </row>
  </sheetData>
  <phoneticPr fontId="4"/>
  <pageMargins left="0.59055118110236227" right="0.19685039370078741" top="0.59055118110236227" bottom="0.19685039370078741"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45"/>
  <sheetViews>
    <sheetView view="pageBreakPreview" topLeftCell="A46" zoomScale="80" zoomScaleNormal="80" zoomScaleSheetLayoutView="80" zoomScalePageLayoutView="80" workbookViewId="0">
      <selection activeCell="M16" sqref="M16"/>
    </sheetView>
  </sheetViews>
  <sheetFormatPr defaultColWidth="7.8125" defaultRowHeight="14.25"/>
  <cols>
    <col min="1" max="1" width="1.5625" style="390" customWidth="1"/>
    <col min="2" max="2" width="10.5625" style="390" customWidth="1"/>
    <col min="3" max="4" width="6.5625" style="390" customWidth="1"/>
    <col min="5" max="5" width="11.5625" style="390" customWidth="1"/>
    <col min="6" max="6" width="20.5625" style="390" customWidth="1"/>
    <col min="7" max="8" width="6.5625" style="390" customWidth="1"/>
    <col min="9" max="9" width="11.5625" style="410" customWidth="1"/>
    <col min="10" max="10" width="1.5625" style="390" customWidth="1"/>
    <col min="11" max="16384" width="7.8125" style="390"/>
  </cols>
  <sheetData>
    <row r="1" spans="1:9" s="388" customFormat="1" ht="27" customHeight="1">
      <c r="A1" s="387" t="s">
        <v>238</v>
      </c>
      <c r="B1" s="378"/>
      <c r="C1" s="378"/>
      <c r="D1" s="378"/>
      <c r="E1" s="378"/>
    </row>
    <row r="2" spans="1:9" s="388" customFormat="1" ht="27" customHeight="1">
      <c r="A2" s="364" t="s">
        <v>754</v>
      </c>
      <c r="B2" s="356"/>
      <c r="C2" s="356"/>
      <c r="D2" s="356"/>
      <c r="E2" s="356"/>
      <c r="F2" s="356"/>
      <c r="G2" s="356"/>
      <c r="H2" s="356"/>
    </row>
    <row r="3" spans="1:9" s="388" customFormat="1" ht="22.9">
      <c r="B3" s="389"/>
      <c r="C3" s="389"/>
      <c r="D3" s="389"/>
      <c r="E3" s="389"/>
      <c r="F3" s="389"/>
      <c r="G3" s="389"/>
      <c r="H3" s="389"/>
      <c r="I3" s="389"/>
    </row>
    <row r="4" spans="1:9" ht="22.5" customHeight="1">
      <c r="B4" s="586" t="s">
        <v>239</v>
      </c>
      <c r="C4" s="586"/>
      <c r="D4" s="586"/>
      <c r="E4" s="586"/>
      <c r="F4" s="586"/>
      <c r="G4" s="586"/>
      <c r="H4" s="586"/>
      <c r="I4" s="586"/>
    </row>
    <row r="5" spans="1:9" ht="18.75" customHeight="1">
      <c r="B5" s="587" t="s">
        <v>756</v>
      </c>
      <c r="C5" s="588"/>
      <c r="D5" s="588"/>
      <c r="E5" s="588"/>
      <c r="F5" s="588"/>
      <c r="G5" s="588"/>
      <c r="H5" s="588"/>
      <c r="I5" s="588"/>
    </row>
    <row r="6" spans="1:9" ht="18.75" customHeight="1">
      <c r="B6" s="391" t="s">
        <v>240</v>
      </c>
      <c r="C6" s="391"/>
      <c r="D6" s="391"/>
      <c r="E6" s="391"/>
      <c r="F6" s="392"/>
      <c r="G6" s="392"/>
      <c r="H6" s="392"/>
      <c r="I6" s="393"/>
    </row>
    <row r="7" spans="1:9" ht="19.5" customHeight="1">
      <c r="B7" s="589" t="s">
        <v>241</v>
      </c>
      <c r="C7" s="590"/>
      <c r="D7" s="590"/>
      <c r="E7" s="590"/>
      <c r="F7" s="590" t="s">
        <v>242</v>
      </c>
      <c r="G7" s="590"/>
      <c r="H7" s="590"/>
      <c r="I7" s="591"/>
    </row>
    <row r="8" spans="1:9" ht="19.5" customHeight="1">
      <c r="B8" s="431"/>
      <c r="C8" s="394" t="s">
        <v>243</v>
      </c>
      <c r="D8" s="394" t="s">
        <v>244</v>
      </c>
      <c r="E8" s="394" t="s">
        <v>245</v>
      </c>
      <c r="F8" s="394"/>
      <c r="G8" s="394" t="s">
        <v>243</v>
      </c>
      <c r="H8" s="394" t="s">
        <v>244</v>
      </c>
      <c r="I8" s="432" t="s">
        <v>245</v>
      </c>
    </row>
    <row r="9" spans="1:9" ht="19.5" customHeight="1">
      <c r="B9" s="395" t="s">
        <v>246</v>
      </c>
      <c r="C9" s="396">
        <v>500</v>
      </c>
      <c r="D9" s="397">
        <v>90</v>
      </c>
      <c r="E9" s="397">
        <f>C9*D9</f>
        <v>45000</v>
      </c>
      <c r="F9" s="398" t="s">
        <v>247</v>
      </c>
      <c r="G9" s="398">
        <v>305</v>
      </c>
      <c r="H9" s="399">
        <f>D9</f>
        <v>90</v>
      </c>
      <c r="I9" s="400">
        <f>G9*H9</f>
        <v>27450</v>
      </c>
    </row>
    <row r="10" spans="1:9" ht="19.5" customHeight="1">
      <c r="B10" s="401"/>
      <c r="C10" s="433"/>
      <c r="D10" s="433"/>
      <c r="E10" s="433"/>
      <c r="F10" s="434" t="s">
        <v>248</v>
      </c>
      <c r="G10" s="402">
        <v>500</v>
      </c>
      <c r="H10" s="403">
        <v>10</v>
      </c>
      <c r="I10" s="404">
        <f>G10*H10</f>
        <v>5000</v>
      </c>
    </row>
    <row r="11" spans="1:9" ht="19.5" customHeight="1">
      <c r="B11" s="405"/>
      <c r="C11" s="406"/>
      <c r="D11" s="403"/>
      <c r="E11" s="403"/>
      <c r="F11" s="434" t="s">
        <v>753</v>
      </c>
      <c r="G11" s="407"/>
      <c r="H11" s="433"/>
      <c r="I11" s="408">
        <v>8614</v>
      </c>
    </row>
    <row r="12" spans="1:9" ht="19.5" customHeight="1">
      <c r="B12" s="409"/>
      <c r="C12" s="406"/>
      <c r="D12" s="403"/>
      <c r="E12" s="403"/>
      <c r="F12" s="435" t="s">
        <v>553</v>
      </c>
      <c r="G12" s="403"/>
      <c r="H12" s="403"/>
      <c r="I12" s="404">
        <v>7000</v>
      </c>
    </row>
    <row r="13" spans="1:9" ht="19.5" customHeight="1">
      <c r="B13" s="405"/>
      <c r="C13" s="406"/>
      <c r="D13" s="403"/>
      <c r="E13" s="403"/>
      <c r="F13" s="433"/>
      <c r="G13" s="433"/>
      <c r="H13" s="433"/>
      <c r="I13" s="408"/>
    </row>
    <row r="14" spans="1:9" ht="19.5" customHeight="1">
      <c r="B14" s="411"/>
      <c r="C14" s="403"/>
      <c r="D14" s="403"/>
      <c r="E14" s="403"/>
      <c r="F14" s="433"/>
      <c r="G14" s="403"/>
      <c r="H14" s="403"/>
      <c r="I14" s="404"/>
    </row>
    <row r="15" spans="1:9" ht="19.5" customHeight="1">
      <c r="B15" s="412"/>
      <c r="C15" s="433"/>
      <c r="D15" s="433"/>
      <c r="E15" s="403"/>
      <c r="F15" s="433"/>
      <c r="G15" s="406"/>
      <c r="H15" s="406"/>
      <c r="I15" s="413"/>
    </row>
    <row r="16" spans="1:9" ht="19.5" customHeight="1">
      <c r="B16" s="411"/>
      <c r="C16" s="433"/>
      <c r="D16" s="433"/>
      <c r="E16" s="403"/>
      <c r="F16" s="433"/>
      <c r="G16" s="406"/>
      <c r="H16" s="406"/>
      <c r="I16" s="413"/>
    </row>
    <row r="17" spans="2:9" ht="19.5" customHeight="1">
      <c r="B17" s="436"/>
      <c r="C17" s="437"/>
      <c r="D17" s="437"/>
      <c r="E17" s="438"/>
      <c r="F17" s="439"/>
      <c r="G17" s="438"/>
      <c r="H17" s="438"/>
      <c r="I17" s="440"/>
    </row>
    <row r="18" spans="2:9" ht="19.5" customHeight="1">
      <c r="B18" s="441" t="s">
        <v>249</v>
      </c>
      <c r="C18" s="442"/>
      <c r="D18" s="442"/>
      <c r="E18" s="443">
        <f>SUM(E9:E17)</f>
        <v>45000</v>
      </c>
      <c r="F18" s="444" t="s">
        <v>249</v>
      </c>
      <c r="G18" s="442"/>
      <c r="H18" s="445"/>
      <c r="I18" s="446">
        <f>SUM(I9:I17)</f>
        <v>48064</v>
      </c>
    </row>
    <row r="19" spans="2:9" ht="19.5" customHeight="1">
      <c r="H19" s="379" t="s">
        <v>250</v>
      </c>
      <c r="I19" s="380">
        <f>E18-I18</f>
        <v>-3064</v>
      </c>
    </row>
    <row r="20" spans="2:9" ht="19.5" customHeight="1">
      <c r="I20" s="381"/>
    </row>
    <row r="21" spans="2:9" ht="19.5" customHeight="1">
      <c r="I21" s="381"/>
    </row>
    <row r="22" spans="2:9" ht="19.5" customHeight="1">
      <c r="B22" s="395" t="s">
        <v>755</v>
      </c>
      <c r="C22" s="416"/>
      <c r="D22" s="417"/>
      <c r="E22" s="397"/>
      <c r="F22" s="398"/>
      <c r="G22" s="397"/>
      <c r="H22" s="397"/>
      <c r="I22" s="418"/>
    </row>
    <row r="23" spans="2:9" ht="19.5" customHeight="1">
      <c r="B23" s="412"/>
      <c r="C23" s="447" t="s">
        <v>251</v>
      </c>
      <c r="D23" s="448" t="s">
        <v>252</v>
      </c>
      <c r="E23" s="403"/>
      <c r="F23" s="392"/>
      <c r="G23" s="403"/>
      <c r="H23" s="403"/>
      <c r="I23" s="419"/>
    </row>
    <row r="24" spans="2:9" ht="19.5" customHeight="1">
      <c r="B24" s="382"/>
      <c r="C24" s="449" t="s">
        <v>253</v>
      </c>
      <c r="D24" s="450">
        <v>57</v>
      </c>
      <c r="E24" s="403"/>
      <c r="F24" s="420"/>
      <c r="G24" s="403"/>
      <c r="H24" s="403"/>
      <c r="I24" s="419"/>
    </row>
    <row r="25" spans="2:9" ht="19.5" customHeight="1">
      <c r="B25" s="382"/>
      <c r="C25" s="449" t="s">
        <v>254</v>
      </c>
      <c r="D25" s="450">
        <v>93</v>
      </c>
      <c r="E25" s="403"/>
      <c r="F25" s="421"/>
      <c r="G25" s="403"/>
      <c r="H25" s="403"/>
      <c r="I25" s="419"/>
    </row>
    <row r="26" spans="2:9" ht="19.5" customHeight="1">
      <c r="B26" s="382"/>
      <c r="C26" s="449" t="s">
        <v>255</v>
      </c>
      <c r="D26" s="450">
        <v>79</v>
      </c>
      <c r="E26" s="403"/>
      <c r="F26" s="420"/>
      <c r="G26" s="403"/>
      <c r="H26" s="403"/>
      <c r="I26" s="419"/>
    </row>
    <row r="27" spans="2:9" ht="19.5" customHeight="1">
      <c r="B27" s="382"/>
      <c r="C27" s="451" t="s">
        <v>256</v>
      </c>
      <c r="D27" s="450">
        <v>74</v>
      </c>
      <c r="E27" s="383"/>
      <c r="F27" s="421"/>
      <c r="G27" s="403"/>
      <c r="H27" s="403"/>
      <c r="I27" s="419"/>
    </row>
    <row r="28" spans="2:9" ht="19.5" customHeight="1">
      <c r="B28" s="382"/>
      <c r="C28" s="451" t="s">
        <v>257</v>
      </c>
      <c r="D28" s="450">
        <v>106</v>
      </c>
      <c r="E28" s="383"/>
      <c r="F28" s="392"/>
      <c r="G28" s="403"/>
      <c r="H28" s="403"/>
      <c r="I28" s="419"/>
    </row>
    <row r="29" spans="2:9" ht="19.5" customHeight="1">
      <c r="B29" s="386"/>
      <c r="C29" s="451" t="s">
        <v>258</v>
      </c>
      <c r="D29" s="450">
        <v>77</v>
      </c>
      <c r="E29" s="383"/>
      <c r="F29" s="422"/>
      <c r="G29" s="406"/>
      <c r="H29" s="406"/>
      <c r="I29" s="423"/>
    </row>
    <row r="30" spans="2:9" ht="19.5" customHeight="1">
      <c r="B30" s="412"/>
      <c r="C30" s="451" t="s">
        <v>259</v>
      </c>
      <c r="D30" s="450">
        <v>73</v>
      </c>
      <c r="E30" s="383"/>
      <c r="G30" s="406"/>
      <c r="H30" s="406"/>
      <c r="I30" s="423"/>
    </row>
    <row r="31" spans="2:9" ht="19.5" customHeight="1">
      <c r="B31" s="412"/>
      <c r="C31" s="451" t="s">
        <v>260</v>
      </c>
      <c r="D31" s="450">
        <v>0</v>
      </c>
      <c r="E31" s="383"/>
      <c r="G31" s="424"/>
      <c r="H31" s="425"/>
      <c r="I31" s="423"/>
    </row>
    <row r="32" spans="2:9" ht="19.5" customHeight="1">
      <c r="B32" s="386" t="s">
        <v>261</v>
      </c>
      <c r="C32" s="451" t="s">
        <v>262</v>
      </c>
      <c r="D32" s="452">
        <v>90</v>
      </c>
      <c r="E32" s="383"/>
      <c r="G32" s="424"/>
      <c r="H32" s="425"/>
      <c r="I32" s="423"/>
    </row>
    <row r="33" spans="2:9" ht="19.5" customHeight="1">
      <c r="B33" s="412"/>
      <c r="C33" s="385"/>
      <c r="D33" s="384"/>
      <c r="E33" s="403"/>
      <c r="F33" s="424"/>
      <c r="G33" s="403"/>
      <c r="H33" s="426"/>
      <c r="I33" s="419"/>
    </row>
    <row r="34" spans="2:9" ht="19.5" customHeight="1">
      <c r="B34" s="427"/>
      <c r="C34" s="414"/>
      <c r="D34" s="414"/>
      <c r="E34" s="415"/>
      <c r="F34" s="428"/>
      <c r="G34" s="415"/>
      <c r="H34" s="429"/>
      <c r="I34" s="430"/>
    </row>
    <row r="35" spans="2:9" ht="19.5" customHeight="1">
      <c r="B35" s="392"/>
      <c r="E35" s="403"/>
      <c r="F35" s="392"/>
      <c r="G35" s="403"/>
      <c r="H35" s="403"/>
      <c r="I35" s="419"/>
    </row>
    <row r="36" spans="2:9" ht="19.5" customHeight="1">
      <c r="B36" s="392"/>
      <c r="E36" s="403"/>
      <c r="F36" s="392"/>
      <c r="G36" s="392"/>
      <c r="H36" s="403"/>
      <c r="I36" s="419"/>
    </row>
    <row r="37" spans="2:9" ht="19.5" customHeight="1">
      <c r="B37" s="392"/>
      <c r="E37" s="403"/>
      <c r="F37" s="392"/>
      <c r="G37" s="403"/>
      <c r="H37" s="403"/>
      <c r="I37" s="419"/>
    </row>
    <row r="38" spans="2:9" ht="19.5" customHeight="1">
      <c r="B38" s="392"/>
      <c r="C38" s="403"/>
      <c r="D38" s="403"/>
      <c r="E38" s="403"/>
      <c r="F38" s="392"/>
      <c r="G38" s="392"/>
      <c r="H38" s="403"/>
      <c r="I38" s="419"/>
    </row>
    <row r="39" spans="2:9" ht="19.5" customHeight="1">
      <c r="B39" s="392"/>
      <c r="C39" s="403"/>
      <c r="D39" s="403"/>
      <c r="E39" s="403"/>
      <c r="F39" s="422"/>
      <c r="G39" s="406"/>
      <c r="H39" s="403"/>
      <c r="I39" s="419"/>
    </row>
    <row r="40" spans="2:9" ht="19.5" customHeight="1">
      <c r="B40" s="392"/>
      <c r="C40" s="403"/>
      <c r="D40" s="403"/>
      <c r="E40" s="403"/>
      <c r="F40" s="422"/>
      <c r="G40" s="406"/>
      <c r="H40" s="403"/>
      <c r="I40" s="419"/>
    </row>
    <row r="41" spans="2:9" ht="19.5" customHeight="1">
      <c r="B41" s="392"/>
      <c r="C41" s="403"/>
      <c r="D41" s="403"/>
      <c r="E41" s="403"/>
      <c r="F41" s="422"/>
      <c r="G41" s="406"/>
      <c r="H41" s="403"/>
      <c r="I41" s="419"/>
    </row>
    <row r="42" spans="2:9" ht="19.5" customHeight="1">
      <c r="B42" s="392"/>
      <c r="C42" s="403"/>
      <c r="D42" s="403"/>
      <c r="E42" s="403"/>
      <c r="F42" s="422"/>
      <c r="G42" s="406"/>
      <c r="H42" s="403"/>
      <c r="I42" s="419"/>
    </row>
    <row r="43" spans="2:9" ht="19.5" customHeight="1">
      <c r="B43" s="392"/>
      <c r="C43" s="403"/>
      <c r="D43" s="403"/>
      <c r="E43" s="403"/>
      <c r="F43" s="392"/>
      <c r="G43" s="403"/>
      <c r="H43" s="403"/>
      <c r="I43" s="419"/>
    </row>
    <row r="44" spans="2:9" ht="19.5" customHeight="1">
      <c r="B44" s="392"/>
      <c r="C44" s="403"/>
      <c r="D44" s="403"/>
      <c r="E44" s="403"/>
      <c r="F44" s="392"/>
      <c r="G44" s="403"/>
      <c r="H44" s="403"/>
      <c r="I44" s="419"/>
    </row>
    <row r="45" spans="2:9" ht="19.5" customHeight="1">
      <c r="B45" s="392"/>
      <c r="C45" s="403"/>
      <c r="D45" s="403"/>
      <c r="E45" s="403"/>
      <c r="F45" s="392"/>
      <c r="G45" s="392"/>
      <c r="H45" s="392"/>
      <c r="I45" s="393"/>
    </row>
  </sheetData>
  <sheetProtection selectLockedCells="1" selectUnlockedCells="1"/>
  <mergeCells count="4">
    <mergeCell ref="B4:I4"/>
    <mergeCell ref="B5:I5"/>
    <mergeCell ref="B7:E7"/>
    <mergeCell ref="F7:I7"/>
  </mergeCells>
  <phoneticPr fontId="4"/>
  <pageMargins left="0.59055118110236227" right="0.19685039370078741" top="0.59055118110236227" bottom="0.19685039370078741" header="0.31496062992125984" footer="0.31496062992125984"/>
  <pageSetup paperSize="9" scale="97" fitToWidth="0" fitToHeight="0" orientation="portrait" useFirstPageNumber="1"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sheetPr>
  <dimension ref="A1:K9"/>
  <sheetViews>
    <sheetView view="pageBreakPreview" zoomScale="80" zoomScaleNormal="100" zoomScaleSheetLayoutView="80" workbookViewId="0">
      <selection activeCell="B15" sqref="B15"/>
    </sheetView>
  </sheetViews>
  <sheetFormatPr defaultColWidth="8.5625" defaultRowHeight="13.15"/>
  <cols>
    <col min="1" max="1" width="91" style="58" customWidth="1"/>
    <col min="2" max="16384" width="8.5625" style="58"/>
  </cols>
  <sheetData>
    <row r="1" spans="1:11" s="15" customFormat="1" ht="26.25" customHeight="1">
      <c r="A1" s="457" t="s">
        <v>238</v>
      </c>
      <c r="B1" s="40"/>
      <c r="C1" s="40"/>
      <c r="D1" s="40"/>
      <c r="E1" s="40"/>
      <c r="F1" s="67"/>
      <c r="G1" s="67"/>
      <c r="H1" s="67"/>
      <c r="I1" s="67"/>
      <c r="J1" s="68"/>
      <c r="K1" s="68"/>
    </row>
    <row r="2" spans="1:11" s="15" customFormat="1" ht="26.25" customHeight="1">
      <c r="A2" s="460" t="s">
        <v>518</v>
      </c>
      <c r="B2" s="40"/>
      <c r="C2" s="40"/>
      <c r="D2" s="40"/>
      <c r="E2" s="40"/>
      <c r="F2" s="67"/>
      <c r="G2" s="67"/>
      <c r="H2" s="67"/>
      <c r="I2" s="67"/>
      <c r="J2" s="68"/>
      <c r="K2" s="68"/>
    </row>
    <row r="3" spans="1:11" ht="21" customHeight="1">
      <c r="A3" s="453"/>
    </row>
    <row r="4" spans="1:11" ht="21" customHeight="1">
      <c r="A4" s="459" t="s">
        <v>805</v>
      </c>
    </row>
    <row r="5" spans="1:11" ht="48" customHeight="1">
      <c r="A5" s="70" t="s">
        <v>430</v>
      </c>
    </row>
    <row r="6" spans="1:11" ht="115.5" customHeight="1">
      <c r="A6" s="71" t="s">
        <v>757</v>
      </c>
    </row>
    <row r="7" spans="1:11" ht="53.55" customHeight="1">
      <c r="A7" s="72" t="s">
        <v>423</v>
      </c>
    </row>
    <row r="8" spans="1:11" ht="146.19999999999999" customHeight="1">
      <c r="A8" s="71" t="s">
        <v>432</v>
      </c>
    </row>
    <row r="9" spans="1:11" ht="55.05" customHeight="1">
      <c r="A9" s="73" t="s">
        <v>431</v>
      </c>
    </row>
  </sheetData>
  <phoneticPr fontId="4"/>
  <pageMargins left="0.70866141732283472" right="0.70866141732283472" top="0.74803149606299213" bottom="0.74803149606299213" header="0.31496062992125984" footer="0.31496062992125984"/>
  <pageSetup paperSize="9" scale="8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C33"/>
  <sheetViews>
    <sheetView view="pageBreakPreview" zoomScale="80" zoomScaleNormal="85" zoomScaleSheetLayoutView="80" zoomScalePageLayoutView="85" workbookViewId="0">
      <selection activeCell="B33" sqref="B33"/>
    </sheetView>
  </sheetViews>
  <sheetFormatPr defaultColWidth="8.25" defaultRowHeight="12.75"/>
  <cols>
    <col min="1" max="2" width="3.5625" style="2" customWidth="1"/>
    <col min="3" max="3" width="66.5625" style="2" customWidth="1"/>
    <col min="4" max="16384" width="8.25" style="2"/>
  </cols>
  <sheetData>
    <row r="1" spans="2:3" ht="37.5" customHeight="1">
      <c r="B1" s="475" t="s">
        <v>2</v>
      </c>
      <c r="C1" s="475"/>
    </row>
    <row r="2" spans="2:3" ht="22.5" customHeight="1">
      <c r="B2" s="212"/>
      <c r="C2" s="212"/>
    </row>
    <row r="3" spans="2:3" ht="22.5" customHeight="1">
      <c r="B3" s="212" t="s">
        <v>661</v>
      </c>
      <c r="C3" s="212"/>
    </row>
    <row r="4" spans="2:3" ht="22.5" customHeight="1">
      <c r="B4" s="212"/>
      <c r="C4" s="212"/>
    </row>
    <row r="5" spans="2:3" ht="22.5" customHeight="1">
      <c r="B5" s="212" t="s">
        <v>715</v>
      </c>
      <c r="C5" s="212"/>
    </row>
    <row r="6" spans="2:3" ht="22.5" customHeight="1">
      <c r="B6" s="212"/>
      <c r="C6" s="212" t="s">
        <v>614</v>
      </c>
    </row>
    <row r="7" spans="2:3" ht="22.5" customHeight="1">
      <c r="B7" s="212"/>
      <c r="C7" s="212" t="s">
        <v>693</v>
      </c>
    </row>
    <row r="8" spans="2:3" ht="22.5" customHeight="1">
      <c r="B8" s="212"/>
      <c r="C8" s="212" t="s">
        <v>616</v>
      </c>
    </row>
    <row r="9" spans="2:3" ht="22.5" customHeight="1">
      <c r="B9" s="212"/>
      <c r="C9" s="212" t="s">
        <v>703</v>
      </c>
    </row>
    <row r="10" spans="2:3" ht="22.5" customHeight="1">
      <c r="B10" s="212"/>
      <c r="C10" s="212" t="s">
        <v>709</v>
      </c>
    </row>
    <row r="11" spans="2:3" ht="22.5" customHeight="1">
      <c r="B11" s="212"/>
      <c r="C11" s="212" t="s">
        <v>710</v>
      </c>
    </row>
    <row r="12" spans="2:3" ht="22.5" customHeight="1">
      <c r="B12" s="212"/>
      <c r="C12" s="212" t="s">
        <v>714</v>
      </c>
    </row>
    <row r="13" spans="2:3" ht="22.5" customHeight="1">
      <c r="B13" s="212"/>
      <c r="C13" s="212" t="s">
        <v>5</v>
      </c>
    </row>
    <row r="14" spans="2:3" ht="22.5" customHeight="1">
      <c r="B14" s="212"/>
      <c r="C14" s="212"/>
    </row>
    <row r="15" spans="2:3" ht="22.5" customHeight="1">
      <c r="B15" s="212" t="s">
        <v>8</v>
      </c>
      <c r="C15" s="212"/>
    </row>
    <row r="16" spans="2:3" ht="22.5" customHeight="1">
      <c r="B16" s="212"/>
      <c r="C16" s="212"/>
    </row>
    <row r="17" spans="2:3" ht="22.5" customHeight="1">
      <c r="B17" s="212" t="s">
        <v>6</v>
      </c>
      <c r="C17" s="212"/>
    </row>
    <row r="18" spans="2:3" ht="22.5" customHeight="1">
      <c r="B18" s="212"/>
      <c r="C18" s="212" t="s">
        <v>615</v>
      </c>
    </row>
    <row r="19" spans="2:3" ht="22.5" customHeight="1">
      <c r="B19" s="212"/>
      <c r="C19" s="212" t="s">
        <v>722</v>
      </c>
    </row>
    <row r="20" spans="2:3" ht="22.5" customHeight="1">
      <c r="B20" s="212"/>
      <c r="C20" s="212" t="s">
        <v>618</v>
      </c>
    </row>
    <row r="21" spans="2:3" ht="22.5" customHeight="1">
      <c r="B21" s="212"/>
      <c r="C21" s="212" t="s">
        <v>747</v>
      </c>
    </row>
    <row r="22" spans="2:3" ht="22.5" customHeight="1">
      <c r="B22" s="212"/>
      <c r="C22" s="212" t="s">
        <v>751</v>
      </c>
    </row>
    <row r="23" spans="2:3" ht="22.5" customHeight="1">
      <c r="B23" s="212"/>
      <c r="C23" s="212" t="s">
        <v>619</v>
      </c>
    </row>
    <row r="24" spans="2:3" ht="22.5" customHeight="1">
      <c r="B24" s="212"/>
      <c r="C24" s="212" t="s">
        <v>7</v>
      </c>
    </row>
    <row r="25" spans="2:3" ht="22.5" customHeight="1">
      <c r="B25" s="212"/>
      <c r="C25" s="212"/>
    </row>
    <row r="26" spans="2:3" ht="22.5" customHeight="1">
      <c r="B26" s="476" t="s">
        <v>9</v>
      </c>
      <c r="C26" s="476"/>
    </row>
    <row r="27" spans="2:3" ht="22.5" customHeight="1">
      <c r="B27" s="213"/>
      <c r="C27" s="213"/>
    </row>
    <row r="28" spans="2:3" ht="22.5" customHeight="1">
      <c r="B28" s="213"/>
      <c r="C28" s="213"/>
    </row>
    <row r="29" spans="2:3" ht="22.5" customHeight="1">
      <c r="B29" s="213"/>
      <c r="C29" s="213"/>
    </row>
    <row r="30" spans="2:3" ht="22.5" customHeight="1">
      <c r="B30" s="213"/>
      <c r="C30" s="213"/>
    </row>
    <row r="31" spans="2:3" ht="16.149999999999999">
      <c r="B31" s="1"/>
      <c r="C31" s="1"/>
    </row>
    <row r="32" spans="2:3" ht="16.149999999999999">
      <c r="B32" s="1"/>
      <c r="C32" s="1"/>
    </row>
    <row r="33" spans="2:3" ht="16.149999999999999">
      <c r="B33" s="1"/>
      <c r="C33" s="1"/>
    </row>
  </sheetData>
  <mergeCells count="2">
    <mergeCell ref="B1:C1"/>
    <mergeCell ref="B26:C26"/>
  </mergeCells>
  <phoneticPr fontId="4"/>
  <printOptions horizontalCentered="1" verticalCentered="1"/>
  <pageMargins left="0.70866141732283472" right="0.70866141732283472" top="0.74803149606299213" bottom="0.74803149606299213" header="0.31496062992125984" footer="0.31496062992125984"/>
  <pageSetup paperSize="9" orientation="portrait" useFirstPageNumber="1" r:id="rId1"/>
  <headerFooter scaleWithDoc="0" alignWithMargins="0">
    <oddFooter>&amp;C1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sheetPr>
  <dimension ref="A2:J95"/>
  <sheetViews>
    <sheetView workbookViewId="0">
      <selection activeCell="B15" sqref="B15"/>
    </sheetView>
  </sheetViews>
  <sheetFormatPr defaultColWidth="8.5625" defaultRowHeight="13.15"/>
  <cols>
    <col min="1" max="1" width="11.5625" style="58" customWidth="1"/>
    <col min="2" max="4" width="10.5625" style="58" customWidth="1"/>
    <col min="5" max="5" width="9.5625" style="58" customWidth="1"/>
    <col min="6" max="8" width="10.5625" style="58" customWidth="1"/>
    <col min="9" max="9" width="9.5625" style="58" customWidth="1"/>
    <col min="10" max="10" width="10.5625" style="58" customWidth="1"/>
    <col min="11" max="16384" width="8.5625" style="58"/>
  </cols>
  <sheetData>
    <row r="2" spans="1:10" ht="25.5" customHeight="1">
      <c r="A2" s="59" t="s">
        <v>263</v>
      </c>
      <c r="B2" s="60" t="s">
        <v>264</v>
      </c>
      <c r="C2" s="59" t="s">
        <v>265</v>
      </c>
      <c r="D2" s="61">
        <v>98.8</v>
      </c>
      <c r="E2" s="61">
        <v>100.8</v>
      </c>
      <c r="F2" s="61">
        <v>103.5</v>
      </c>
      <c r="G2" s="61">
        <v>101.5</v>
      </c>
      <c r="H2" s="61">
        <v>100.6</v>
      </c>
      <c r="I2" s="61">
        <v>102.1</v>
      </c>
      <c r="J2" s="61">
        <v>607.29999999999995</v>
      </c>
    </row>
    <row r="3" spans="1:10" ht="25.5" customHeight="1">
      <c r="A3" s="59" t="s">
        <v>266</v>
      </c>
      <c r="B3" s="60" t="s">
        <v>267</v>
      </c>
      <c r="C3" s="59" t="s">
        <v>268</v>
      </c>
      <c r="D3" s="61">
        <v>98.7</v>
      </c>
      <c r="E3" s="62">
        <v>96</v>
      </c>
      <c r="F3" s="62">
        <v>102</v>
      </c>
      <c r="G3" s="61">
        <v>101.8</v>
      </c>
      <c r="H3" s="61">
        <v>100.2</v>
      </c>
      <c r="I3" s="61">
        <v>100.9</v>
      </c>
      <c r="J3" s="61">
        <v>599.6</v>
      </c>
    </row>
    <row r="4" spans="1:10" ht="25.5" customHeight="1">
      <c r="A4" s="59" t="s">
        <v>269</v>
      </c>
      <c r="B4" s="60" t="s">
        <v>267</v>
      </c>
      <c r="C4" s="59" t="s">
        <v>268</v>
      </c>
      <c r="D4" s="61">
        <v>97.2</v>
      </c>
      <c r="E4" s="61">
        <v>98.3</v>
      </c>
      <c r="F4" s="61">
        <v>96.6</v>
      </c>
      <c r="G4" s="61">
        <v>102.8</v>
      </c>
      <c r="H4" s="61">
        <v>100.3</v>
      </c>
      <c r="I4" s="61">
        <v>101.6</v>
      </c>
      <c r="J4" s="61">
        <v>596.79999999999995</v>
      </c>
    </row>
    <row r="5" spans="1:10" ht="25.5" customHeight="1">
      <c r="A5" s="59" t="s">
        <v>270</v>
      </c>
      <c r="B5" s="60" t="s">
        <v>271</v>
      </c>
      <c r="C5" s="59" t="s">
        <v>272</v>
      </c>
      <c r="D5" s="61">
        <v>96.3</v>
      </c>
      <c r="E5" s="61">
        <v>99.2</v>
      </c>
      <c r="F5" s="61">
        <v>98.7</v>
      </c>
      <c r="G5" s="61">
        <v>100.9</v>
      </c>
      <c r="H5" s="62">
        <v>99</v>
      </c>
      <c r="I5" s="62">
        <v>97</v>
      </c>
      <c r="J5" s="61">
        <v>591.1</v>
      </c>
    </row>
    <row r="6" spans="1:10" ht="25.5" customHeight="1">
      <c r="A6" s="59" t="s">
        <v>273</v>
      </c>
      <c r="B6" s="60" t="s">
        <v>274</v>
      </c>
      <c r="C6" s="59" t="s">
        <v>275</v>
      </c>
      <c r="D6" s="61">
        <v>98.9</v>
      </c>
      <c r="E6" s="61">
        <v>96.7</v>
      </c>
      <c r="F6" s="61">
        <v>99.3</v>
      </c>
      <c r="G6" s="61">
        <v>98.3</v>
      </c>
      <c r="H6" s="61">
        <v>99.6</v>
      </c>
      <c r="I6" s="61">
        <v>98.1</v>
      </c>
      <c r="J6" s="61">
        <v>590.9</v>
      </c>
    </row>
    <row r="7" spans="1:10" ht="25.5" customHeight="1">
      <c r="A7" s="59" t="s">
        <v>276</v>
      </c>
      <c r="B7" s="60" t="s">
        <v>277</v>
      </c>
      <c r="C7" s="59" t="s">
        <v>278</v>
      </c>
      <c r="D7" s="61">
        <v>98.5</v>
      </c>
      <c r="E7" s="62">
        <v>100</v>
      </c>
      <c r="F7" s="62">
        <v>98</v>
      </c>
      <c r="G7" s="61">
        <v>98.3</v>
      </c>
      <c r="H7" s="61">
        <v>98.2</v>
      </c>
      <c r="I7" s="61">
        <v>95.9</v>
      </c>
      <c r="J7" s="61">
        <v>588.9</v>
      </c>
    </row>
    <row r="8" spans="1:10" ht="25.5" customHeight="1">
      <c r="A8" s="59" t="s">
        <v>279</v>
      </c>
      <c r="B8" s="60" t="s">
        <v>271</v>
      </c>
      <c r="C8" s="59" t="s">
        <v>272</v>
      </c>
      <c r="D8" s="62">
        <v>98</v>
      </c>
      <c r="E8" s="61">
        <v>99.9</v>
      </c>
      <c r="F8" s="61">
        <v>94.4</v>
      </c>
      <c r="G8" s="61">
        <v>99.3</v>
      </c>
      <c r="H8" s="61">
        <v>98.7</v>
      </c>
      <c r="I8" s="61">
        <v>98.2</v>
      </c>
      <c r="J8" s="61">
        <v>588.5</v>
      </c>
    </row>
    <row r="9" spans="1:10" ht="25.5" customHeight="1">
      <c r="A9" s="59" t="s">
        <v>280</v>
      </c>
      <c r="B9" s="60" t="s">
        <v>281</v>
      </c>
      <c r="C9" s="59" t="s">
        <v>282</v>
      </c>
      <c r="D9" s="61">
        <v>99.1</v>
      </c>
      <c r="E9" s="62">
        <v>95</v>
      </c>
      <c r="F9" s="62">
        <v>96</v>
      </c>
      <c r="G9" s="61">
        <v>99.1</v>
      </c>
      <c r="H9" s="62">
        <v>97</v>
      </c>
      <c r="I9" s="61">
        <v>100.5</v>
      </c>
      <c r="J9" s="61">
        <v>586.70000000000005</v>
      </c>
    </row>
    <row r="10" spans="1:10" ht="25.5" customHeight="1">
      <c r="A10" s="59" t="s">
        <v>283</v>
      </c>
      <c r="B10" s="60" t="s">
        <v>284</v>
      </c>
      <c r="C10" s="59" t="s">
        <v>272</v>
      </c>
      <c r="D10" s="61">
        <v>97.5</v>
      </c>
      <c r="E10" s="61">
        <v>97.3</v>
      </c>
      <c r="F10" s="61">
        <v>96.9</v>
      </c>
      <c r="G10" s="62">
        <v>97</v>
      </c>
      <c r="H10" s="61">
        <v>97.1</v>
      </c>
      <c r="I10" s="61">
        <v>98.1</v>
      </c>
      <c r="J10" s="61">
        <v>583.9</v>
      </c>
    </row>
    <row r="11" spans="1:10" ht="25.5" customHeight="1">
      <c r="A11" s="59" t="s">
        <v>285</v>
      </c>
      <c r="B11" s="60" t="s">
        <v>271</v>
      </c>
      <c r="C11" s="59" t="s">
        <v>272</v>
      </c>
      <c r="D11" s="61">
        <v>98.8</v>
      </c>
      <c r="E11" s="61">
        <v>95.9</v>
      </c>
      <c r="F11" s="61">
        <v>96.5</v>
      </c>
      <c r="G11" s="61">
        <v>96.2</v>
      </c>
      <c r="H11" s="61">
        <v>100.1</v>
      </c>
      <c r="I11" s="61">
        <v>96.4</v>
      </c>
      <c r="J11" s="61">
        <v>583.9</v>
      </c>
    </row>
    <row r="12" spans="1:10" ht="25.5" customHeight="1">
      <c r="A12" s="59" t="s">
        <v>286</v>
      </c>
      <c r="B12" s="60" t="s">
        <v>287</v>
      </c>
      <c r="C12" s="59" t="s">
        <v>288</v>
      </c>
      <c r="D12" s="61">
        <v>94.5</v>
      </c>
      <c r="E12" s="61">
        <v>95.8</v>
      </c>
      <c r="F12" s="61">
        <v>99.5</v>
      </c>
      <c r="G12" s="61">
        <v>100.3</v>
      </c>
      <c r="H12" s="61">
        <v>94.6</v>
      </c>
      <c r="I12" s="61">
        <v>98.6</v>
      </c>
      <c r="J12" s="61">
        <v>583.29999999999995</v>
      </c>
    </row>
    <row r="13" spans="1:10" ht="25.5" customHeight="1">
      <c r="A13" s="59" t="s">
        <v>289</v>
      </c>
      <c r="B13" s="60" t="s">
        <v>290</v>
      </c>
      <c r="C13" s="59" t="s">
        <v>272</v>
      </c>
      <c r="D13" s="61">
        <v>99.5</v>
      </c>
      <c r="E13" s="61">
        <v>96.6</v>
      </c>
      <c r="F13" s="61">
        <v>95.2</v>
      </c>
      <c r="G13" s="61">
        <v>98.2</v>
      </c>
      <c r="H13" s="62">
        <v>96</v>
      </c>
      <c r="I13" s="61">
        <v>97.7</v>
      </c>
      <c r="J13" s="61">
        <v>583.20000000000005</v>
      </c>
    </row>
    <row r="14" spans="1:10" ht="25.5" customHeight="1">
      <c r="A14" s="59" t="s">
        <v>291</v>
      </c>
      <c r="B14" s="60" t="s">
        <v>292</v>
      </c>
      <c r="C14" s="59" t="s">
        <v>293</v>
      </c>
      <c r="D14" s="61">
        <v>95.8</v>
      </c>
      <c r="E14" s="62">
        <v>95</v>
      </c>
      <c r="F14" s="61">
        <v>97.7</v>
      </c>
      <c r="G14" s="61">
        <v>101.5</v>
      </c>
      <c r="H14" s="61">
        <v>99.6</v>
      </c>
      <c r="I14" s="61">
        <v>91.9</v>
      </c>
      <c r="J14" s="61">
        <v>581.5</v>
      </c>
    </row>
    <row r="15" spans="1:10" ht="25.5" customHeight="1">
      <c r="A15" s="59" t="s">
        <v>294</v>
      </c>
      <c r="B15" s="60" t="s">
        <v>295</v>
      </c>
      <c r="C15" s="59" t="s">
        <v>272</v>
      </c>
      <c r="D15" s="61">
        <v>91.6</v>
      </c>
      <c r="E15" s="61">
        <v>97.4</v>
      </c>
      <c r="F15" s="61">
        <v>98.2</v>
      </c>
      <c r="G15" s="61">
        <v>100.6</v>
      </c>
      <c r="H15" s="61">
        <v>96.6</v>
      </c>
      <c r="I15" s="61">
        <v>96.6</v>
      </c>
      <c r="J15" s="62">
        <v>581</v>
      </c>
    </row>
    <row r="16" spans="1:10" ht="25.5" customHeight="1">
      <c r="A16" s="59" t="s">
        <v>296</v>
      </c>
      <c r="B16" s="60" t="s">
        <v>281</v>
      </c>
      <c r="C16" s="59" t="s">
        <v>282</v>
      </c>
      <c r="D16" s="61">
        <v>95.9</v>
      </c>
      <c r="E16" s="61">
        <v>95.4</v>
      </c>
      <c r="F16" s="61">
        <v>93.2</v>
      </c>
      <c r="G16" s="61">
        <v>95.6</v>
      </c>
      <c r="H16" s="61">
        <v>100.2</v>
      </c>
      <c r="I16" s="62">
        <v>99</v>
      </c>
      <c r="J16" s="61">
        <v>579.29999999999995</v>
      </c>
    </row>
    <row r="17" spans="1:10" ht="25.5" customHeight="1">
      <c r="A17" s="59" t="s">
        <v>297</v>
      </c>
      <c r="B17" s="60" t="s">
        <v>298</v>
      </c>
      <c r="C17" s="59" t="s">
        <v>299</v>
      </c>
      <c r="D17" s="61">
        <v>93.8</v>
      </c>
      <c r="E17" s="62">
        <v>97</v>
      </c>
      <c r="F17" s="61">
        <v>99.4</v>
      </c>
      <c r="G17" s="61">
        <v>93.9</v>
      </c>
      <c r="H17" s="61">
        <v>96.2</v>
      </c>
      <c r="I17" s="61">
        <v>98.2</v>
      </c>
      <c r="J17" s="61">
        <v>578.5</v>
      </c>
    </row>
    <row r="18" spans="1:10" ht="25.5" customHeight="1">
      <c r="A18" s="59" t="s">
        <v>300</v>
      </c>
      <c r="B18" s="60" t="s">
        <v>271</v>
      </c>
      <c r="C18" s="59" t="s">
        <v>272</v>
      </c>
      <c r="D18" s="61">
        <v>91.2</v>
      </c>
      <c r="E18" s="61">
        <v>97.2</v>
      </c>
      <c r="F18" s="62">
        <v>98</v>
      </c>
      <c r="G18" s="61">
        <v>95.4</v>
      </c>
      <c r="H18" s="61">
        <v>97.1</v>
      </c>
      <c r="I18" s="61">
        <v>97.4</v>
      </c>
      <c r="J18" s="61">
        <v>576.29999999999995</v>
      </c>
    </row>
    <row r="19" spans="1:10" ht="25.5" customHeight="1">
      <c r="A19" s="59" t="s">
        <v>301</v>
      </c>
      <c r="B19" s="60" t="s">
        <v>302</v>
      </c>
      <c r="C19" s="59" t="s">
        <v>282</v>
      </c>
      <c r="D19" s="61">
        <v>94.8</v>
      </c>
      <c r="E19" s="61">
        <v>99.6</v>
      </c>
      <c r="F19" s="61">
        <v>93.6</v>
      </c>
      <c r="G19" s="61">
        <v>95.3</v>
      </c>
      <c r="H19" s="61">
        <v>98.7</v>
      </c>
      <c r="I19" s="62">
        <v>94</v>
      </c>
      <c r="J19" s="62">
        <v>576</v>
      </c>
    </row>
    <row r="20" spans="1:10" ht="25.5" customHeight="1">
      <c r="A20" s="59" t="s">
        <v>303</v>
      </c>
      <c r="B20" s="60" t="s">
        <v>304</v>
      </c>
      <c r="C20" s="59" t="s">
        <v>305</v>
      </c>
      <c r="D20" s="61">
        <v>95.6</v>
      </c>
      <c r="E20" s="61">
        <v>98.3</v>
      </c>
      <c r="F20" s="61">
        <v>95.6</v>
      </c>
      <c r="G20" s="61">
        <v>97.1</v>
      </c>
      <c r="H20" s="62">
        <v>93</v>
      </c>
      <c r="I20" s="61">
        <v>96.1</v>
      </c>
      <c r="J20" s="61">
        <v>575.70000000000005</v>
      </c>
    </row>
    <row r="21" spans="1:10" ht="25.5" customHeight="1">
      <c r="A21" s="59" t="s">
        <v>306</v>
      </c>
      <c r="B21" s="60" t="s">
        <v>287</v>
      </c>
      <c r="C21" s="59" t="s">
        <v>288</v>
      </c>
      <c r="D21" s="61">
        <v>93.9</v>
      </c>
      <c r="E21" s="61">
        <v>101.4</v>
      </c>
      <c r="F21" s="61">
        <v>94.4</v>
      </c>
      <c r="G21" s="61">
        <v>94.5</v>
      </c>
      <c r="H21" s="61">
        <v>94.6</v>
      </c>
      <c r="I21" s="61">
        <v>96.8</v>
      </c>
      <c r="J21" s="61">
        <v>575.6</v>
      </c>
    </row>
    <row r="22" spans="1:10" ht="25.5" customHeight="1">
      <c r="A22" s="59" t="s">
        <v>307</v>
      </c>
      <c r="B22" s="60" t="s">
        <v>308</v>
      </c>
      <c r="C22" s="59" t="s">
        <v>309</v>
      </c>
      <c r="D22" s="61">
        <v>92.5</v>
      </c>
      <c r="E22" s="61">
        <v>98.3</v>
      </c>
      <c r="F22" s="61">
        <v>97.4</v>
      </c>
      <c r="G22" s="61">
        <v>93.8</v>
      </c>
      <c r="H22" s="61">
        <v>95.2</v>
      </c>
      <c r="I22" s="61">
        <v>97.3</v>
      </c>
      <c r="J22" s="61">
        <v>574.5</v>
      </c>
    </row>
    <row r="23" spans="1:10" ht="25.5" customHeight="1">
      <c r="A23" s="59" t="s">
        <v>310</v>
      </c>
      <c r="B23" s="60" t="s">
        <v>311</v>
      </c>
      <c r="C23" s="59" t="s">
        <v>309</v>
      </c>
      <c r="D23" s="61">
        <v>96.3</v>
      </c>
      <c r="E23" s="61">
        <v>97.7</v>
      </c>
      <c r="F23" s="61">
        <v>91.8</v>
      </c>
      <c r="G23" s="61">
        <v>96.5</v>
      </c>
      <c r="H23" s="61">
        <v>95.2</v>
      </c>
      <c r="I23" s="61">
        <v>96.4</v>
      </c>
      <c r="J23" s="61">
        <v>573.9</v>
      </c>
    </row>
    <row r="24" spans="1:10" ht="25.5" customHeight="1">
      <c r="A24" s="59" t="s">
        <v>312</v>
      </c>
      <c r="B24" s="60" t="s">
        <v>313</v>
      </c>
      <c r="C24" s="59" t="s">
        <v>299</v>
      </c>
      <c r="D24" s="61">
        <v>93.2</v>
      </c>
      <c r="E24" s="61">
        <v>94.3</v>
      </c>
      <c r="F24" s="61">
        <v>94.2</v>
      </c>
      <c r="G24" s="61">
        <v>97.7</v>
      </c>
      <c r="H24" s="62">
        <v>97</v>
      </c>
      <c r="I24" s="61">
        <v>96.8</v>
      </c>
      <c r="J24" s="61">
        <v>573.20000000000005</v>
      </c>
    </row>
    <row r="25" spans="1:10" ht="25.5" customHeight="1">
      <c r="A25" s="59" t="s">
        <v>314</v>
      </c>
      <c r="B25" s="60" t="s">
        <v>292</v>
      </c>
      <c r="C25" s="59" t="s">
        <v>293</v>
      </c>
      <c r="D25" s="61">
        <v>92.9</v>
      </c>
      <c r="E25" s="61">
        <v>98.1</v>
      </c>
      <c r="F25" s="61">
        <v>94.7</v>
      </c>
      <c r="G25" s="61">
        <v>95.8</v>
      </c>
      <c r="H25" s="61">
        <v>96.6</v>
      </c>
      <c r="I25" s="61">
        <v>94.1</v>
      </c>
      <c r="J25" s="61">
        <v>572.20000000000005</v>
      </c>
    </row>
    <row r="26" spans="1:10" ht="25.5" customHeight="1">
      <c r="A26" s="59" t="s">
        <v>315</v>
      </c>
      <c r="B26" s="60" t="s">
        <v>304</v>
      </c>
      <c r="C26" s="59" t="s">
        <v>272</v>
      </c>
      <c r="D26" s="61">
        <v>94.1</v>
      </c>
      <c r="E26" s="61">
        <v>97.2</v>
      </c>
      <c r="F26" s="61">
        <v>99.5</v>
      </c>
      <c r="G26" s="61">
        <v>96.4</v>
      </c>
      <c r="H26" s="61">
        <v>91.4</v>
      </c>
      <c r="I26" s="61">
        <v>93.1</v>
      </c>
      <c r="J26" s="61">
        <v>571.70000000000005</v>
      </c>
    </row>
    <row r="27" spans="1:10" ht="25.5" customHeight="1">
      <c r="A27" s="59" t="s">
        <v>316</v>
      </c>
      <c r="B27" s="60" t="s">
        <v>311</v>
      </c>
      <c r="C27" s="59" t="s">
        <v>309</v>
      </c>
      <c r="D27" s="62">
        <v>95</v>
      </c>
      <c r="E27" s="62">
        <v>94</v>
      </c>
      <c r="F27" s="61">
        <v>96.9</v>
      </c>
      <c r="G27" s="61">
        <v>94.3</v>
      </c>
      <c r="H27" s="61">
        <v>96.6</v>
      </c>
      <c r="I27" s="61">
        <v>94.2</v>
      </c>
      <c r="J27" s="62">
        <v>571</v>
      </c>
    </row>
    <row r="28" spans="1:10" ht="25.5" customHeight="1">
      <c r="A28" s="59" t="s">
        <v>317</v>
      </c>
      <c r="B28" s="60" t="s">
        <v>318</v>
      </c>
      <c r="C28" s="59" t="s">
        <v>275</v>
      </c>
      <c r="D28" s="61">
        <v>94.7</v>
      </c>
      <c r="E28" s="61">
        <v>93.5</v>
      </c>
      <c r="F28" s="61">
        <v>94.4</v>
      </c>
      <c r="G28" s="61">
        <v>95.2</v>
      </c>
      <c r="H28" s="61">
        <v>95.2</v>
      </c>
      <c r="I28" s="61">
        <v>96.6</v>
      </c>
      <c r="J28" s="61">
        <v>569.6</v>
      </c>
    </row>
    <row r="29" spans="1:10" ht="25.5" customHeight="1">
      <c r="A29" s="59" t="s">
        <v>319</v>
      </c>
      <c r="B29" s="60" t="s">
        <v>302</v>
      </c>
      <c r="C29" s="59" t="s">
        <v>293</v>
      </c>
      <c r="D29" s="61">
        <v>90.8</v>
      </c>
      <c r="E29" s="61">
        <v>96.3</v>
      </c>
      <c r="F29" s="61">
        <v>95.1</v>
      </c>
      <c r="G29" s="61">
        <v>95.9</v>
      </c>
      <c r="H29" s="61">
        <v>94.2</v>
      </c>
      <c r="I29" s="61">
        <v>94.7</v>
      </c>
      <c r="J29" s="62">
        <v>567</v>
      </c>
    </row>
    <row r="30" spans="1:10" ht="25.5" customHeight="1">
      <c r="A30" s="59" t="s">
        <v>320</v>
      </c>
      <c r="B30" s="60" t="s">
        <v>281</v>
      </c>
      <c r="C30" s="59" t="s">
        <v>282</v>
      </c>
      <c r="D30" s="61">
        <v>89.5</v>
      </c>
      <c r="E30" s="61">
        <v>91.9</v>
      </c>
      <c r="F30" s="61">
        <v>94.9</v>
      </c>
      <c r="G30" s="61">
        <v>94.7</v>
      </c>
      <c r="H30" s="61">
        <v>96.8</v>
      </c>
      <c r="I30" s="61">
        <v>95.6</v>
      </c>
      <c r="J30" s="61">
        <v>563.4</v>
      </c>
    </row>
    <row r="31" spans="1:10" ht="25.5" customHeight="1">
      <c r="A31" s="59" t="s">
        <v>321</v>
      </c>
      <c r="B31" s="60" t="s">
        <v>322</v>
      </c>
      <c r="C31" s="59" t="s">
        <v>299</v>
      </c>
      <c r="D31" s="61">
        <v>89.3</v>
      </c>
      <c r="E31" s="61">
        <v>92.5</v>
      </c>
      <c r="F31" s="61">
        <v>98.5</v>
      </c>
      <c r="G31" s="61">
        <v>91.8</v>
      </c>
      <c r="H31" s="62">
        <v>96</v>
      </c>
      <c r="I31" s="61">
        <v>94.9</v>
      </c>
      <c r="J31" s="62">
        <v>563</v>
      </c>
    </row>
    <row r="32" spans="1:10" ht="25.5" customHeight="1">
      <c r="A32" s="59" t="s">
        <v>323</v>
      </c>
      <c r="B32" s="60" t="s">
        <v>324</v>
      </c>
      <c r="C32" s="59" t="s">
        <v>325</v>
      </c>
      <c r="D32" s="61">
        <v>97.7</v>
      </c>
      <c r="E32" s="61">
        <v>95.2</v>
      </c>
      <c r="F32" s="61">
        <v>95.7</v>
      </c>
      <c r="G32" s="61">
        <v>88.9</v>
      </c>
      <c r="H32" s="61">
        <v>95.6</v>
      </c>
      <c r="I32" s="61">
        <v>89.4</v>
      </c>
      <c r="J32" s="61">
        <v>562.5</v>
      </c>
    </row>
    <row r="33" spans="1:10" ht="25.5" customHeight="1">
      <c r="A33" s="59" t="s">
        <v>326</v>
      </c>
      <c r="B33" s="60" t="s">
        <v>322</v>
      </c>
      <c r="C33" s="59" t="s">
        <v>299</v>
      </c>
      <c r="D33" s="61">
        <v>93.1</v>
      </c>
      <c r="E33" s="61">
        <v>91.7</v>
      </c>
      <c r="F33" s="61">
        <v>97.4</v>
      </c>
      <c r="G33" s="61">
        <v>95.4</v>
      </c>
      <c r="H33" s="61">
        <v>92.3</v>
      </c>
      <c r="I33" s="61">
        <v>92.5</v>
      </c>
      <c r="J33" s="61">
        <v>562.4</v>
      </c>
    </row>
    <row r="34" spans="1:10" ht="25.5" customHeight="1">
      <c r="A34" s="59" t="s">
        <v>327</v>
      </c>
      <c r="B34" s="60" t="s">
        <v>328</v>
      </c>
      <c r="C34" s="59" t="s">
        <v>293</v>
      </c>
      <c r="D34" s="61">
        <v>94.5</v>
      </c>
      <c r="E34" s="61">
        <v>93.9</v>
      </c>
      <c r="F34" s="61">
        <v>95.3</v>
      </c>
      <c r="G34" s="61">
        <v>92.7</v>
      </c>
      <c r="H34" s="61">
        <v>93.2</v>
      </c>
      <c r="I34" s="61">
        <v>92.6</v>
      </c>
      <c r="J34" s="61">
        <v>562.20000000000005</v>
      </c>
    </row>
    <row r="35" spans="1:10" ht="25.5" customHeight="1">
      <c r="A35" s="59" t="s">
        <v>329</v>
      </c>
      <c r="B35" s="60" t="s">
        <v>322</v>
      </c>
      <c r="C35" s="59" t="s">
        <v>299</v>
      </c>
      <c r="D35" s="61">
        <v>91.7</v>
      </c>
      <c r="E35" s="61">
        <v>90.3</v>
      </c>
      <c r="F35" s="61">
        <v>95.1</v>
      </c>
      <c r="G35" s="61">
        <v>93.1</v>
      </c>
      <c r="H35" s="61">
        <v>95.7</v>
      </c>
      <c r="I35" s="61">
        <v>96.1</v>
      </c>
      <c r="J35" s="62">
        <v>562</v>
      </c>
    </row>
    <row r="36" spans="1:10" ht="25.5" customHeight="1">
      <c r="A36" s="59" t="s">
        <v>330</v>
      </c>
      <c r="B36" s="60" t="s">
        <v>271</v>
      </c>
      <c r="C36" s="59" t="s">
        <v>272</v>
      </c>
      <c r="D36" s="61">
        <v>90.2</v>
      </c>
      <c r="E36" s="61">
        <v>96.4</v>
      </c>
      <c r="F36" s="61">
        <v>90.6</v>
      </c>
      <c r="G36" s="61">
        <v>96.4</v>
      </c>
      <c r="H36" s="61">
        <v>92.9</v>
      </c>
      <c r="I36" s="61">
        <v>95.3</v>
      </c>
      <c r="J36" s="61">
        <v>561.79999999999995</v>
      </c>
    </row>
    <row r="37" spans="1:10" ht="25.5" customHeight="1">
      <c r="A37" s="59" t="s">
        <v>331</v>
      </c>
      <c r="B37" s="60" t="s">
        <v>332</v>
      </c>
      <c r="C37" s="59" t="s">
        <v>333</v>
      </c>
      <c r="D37" s="61">
        <v>93.5</v>
      </c>
      <c r="E37" s="61">
        <v>96.2</v>
      </c>
      <c r="F37" s="61">
        <v>93.2</v>
      </c>
      <c r="G37" s="61">
        <v>92.7</v>
      </c>
      <c r="H37" s="61">
        <v>96.8</v>
      </c>
      <c r="I37" s="61">
        <v>88.8</v>
      </c>
      <c r="J37" s="61">
        <v>561.20000000000005</v>
      </c>
    </row>
    <row r="38" spans="1:10" ht="25.5" customHeight="1">
      <c r="A38" s="59" t="s">
        <v>334</v>
      </c>
      <c r="B38" s="60" t="s">
        <v>335</v>
      </c>
      <c r="C38" s="59" t="s">
        <v>293</v>
      </c>
      <c r="D38" s="61">
        <v>91.7</v>
      </c>
      <c r="E38" s="61">
        <v>94.9</v>
      </c>
      <c r="F38" s="61">
        <v>96.1</v>
      </c>
      <c r="G38" s="61">
        <v>91.3</v>
      </c>
      <c r="H38" s="61">
        <v>94.4</v>
      </c>
      <c r="I38" s="61">
        <v>92.3</v>
      </c>
      <c r="J38" s="61">
        <v>560.70000000000005</v>
      </c>
    </row>
    <row r="39" spans="1:10" ht="25.5" customHeight="1">
      <c r="A39" s="59" t="s">
        <v>336</v>
      </c>
      <c r="B39" s="60" t="s">
        <v>302</v>
      </c>
      <c r="C39" s="59" t="s">
        <v>282</v>
      </c>
      <c r="D39" s="62">
        <v>86</v>
      </c>
      <c r="E39" s="61">
        <v>90.4</v>
      </c>
      <c r="F39" s="61">
        <v>94.7</v>
      </c>
      <c r="G39" s="61">
        <v>95.7</v>
      </c>
      <c r="H39" s="61">
        <v>96.2</v>
      </c>
      <c r="I39" s="62">
        <v>97</v>
      </c>
      <c r="J39" s="62">
        <v>560</v>
      </c>
    </row>
    <row r="40" spans="1:10" ht="25.5" customHeight="1">
      <c r="A40" s="59" t="s">
        <v>337</v>
      </c>
      <c r="B40" s="60" t="s">
        <v>335</v>
      </c>
      <c r="C40" s="59" t="s">
        <v>293</v>
      </c>
      <c r="D40" s="61">
        <v>92.8</v>
      </c>
      <c r="E40" s="61">
        <v>92.8</v>
      </c>
      <c r="F40" s="61">
        <v>92.6</v>
      </c>
      <c r="G40" s="61">
        <v>90.6</v>
      </c>
      <c r="H40" s="61">
        <v>97.4</v>
      </c>
      <c r="I40" s="61">
        <v>93.1</v>
      </c>
      <c r="J40" s="61">
        <v>559.29999999999995</v>
      </c>
    </row>
    <row r="41" spans="1:10" ht="25.5" customHeight="1">
      <c r="A41" s="59" t="s">
        <v>338</v>
      </c>
      <c r="B41" s="60" t="s">
        <v>302</v>
      </c>
      <c r="C41" s="59" t="s">
        <v>282</v>
      </c>
      <c r="D41" s="62">
        <v>94</v>
      </c>
      <c r="E41" s="61">
        <v>95.5</v>
      </c>
      <c r="F41" s="61">
        <v>94.3</v>
      </c>
      <c r="G41" s="61">
        <v>84.1</v>
      </c>
      <c r="H41" s="61">
        <v>96.8</v>
      </c>
      <c r="I41" s="61">
        <v>93.9</v>
      </c>
      <c r="J41" s="61">
        <v>558.6</v>
      </c>
    </row>
    <row r="42" spans="1:10" ht="25.5" customHeight="1">
      <c r="A42" s="59" t="s">
        <v>339</v>
      </c>
      <c r="B42" s="60" t="s">
        <v>340</v>
      </c>
      <c r="C42" s="59" t="s">
        <v>309</v>
      </c>
      <c r="D42" s="61">
        <v>96.3</v>
      </c>
      <c r="E42" s="61">
        <v>94.2</v>
      </c>
      <c r="F42" s="61">
        <v>97.7</v>
      </c>
      <c r="G42" s="61">
        <v>90.7</v>
      </c>
      <c r="H42" s="61">
        <v>92.3</v>
      </c>
      <c r="I42" s="62">
        <v>87</v>
      </c>
      <c r="J42" s="61">
        <v>558.20000000000005</v>
      </c>
    </row>
    <row r="43" spans="1:10" ht="25.5" customHeight="1">
      <c r="A43" s="59" t="s">
        <v>341</v>
      </c>
      <c r="B43" s="60" t="s">
        <v>342</v>
      </c>
      <c r="C43" s="59" t="s">
        <v>343</v>
      </c>
      <c r="D43" s="61">
        <v>92.1</v>
      </c>
      <c r="E43" s="61">
        <v>88.1</v>
      </c>
      <c r="F43" s="61">
        <v>97.7</v>
      </c>
      <c r="G43" s="61">
        <v>91.4</v>
      </c>
      <c r="H43" s="61">
        <v>92.9</v>
      </c>
      <c r="I43" s="61">
        <v>95.3</v>
      </c>
      <c r="J43" s="61">
        <v>557.5</v>
      </c>
    </row>
    <row r="44" spans="1:10" ht="25.5" customHeight="1">
      <c r="A44" s="59" t="s">
        <v>344</v>
      </c>
      <c r="B44" s="60" t="s">
        <v>345</v>
      </c>
      <c r="C44" s="59" t="s">
        <v>275</v>
      </c>
      <c r="D44" s="62">
        <v>95</v>
      </c>
      <c r="E44" s="62">
        <v>94</v>
      </c>
      <c r="F44" s="61">
        <v>97.2</v>
      </c>
      <c r="G44" s="62">
        <v>89</v>
      </c>
      <c r="H44" s="61">
        <v>92.4</v>
      </c>
      <c r="I44" s="61">
        <v>89.5</v>
      </c>
      <c r="J44" s="61">
        <v>557.1</v>
      </c>
    </row>
    <row r="45" spans="1:10" ht="25.5" customHeight="1">
      <c r="A45" s="59" t="s">
        <v>346</v>
      </c>
      <c r="B45" s="60" t="s">
        <v>347</v>
      </c>
      <c r="C45" s="59" t="s">
        <v>348</v>
      </c>
      <c r="D45" s="61">
        <v>92.8</v>
      </c>
      <c r="E45" s="61">
        <v>90.1</v>
      </c>
      <c r="F45" s="61">
        <v>86.4</v>
      </c>
      <c r="G45" s="61">
        <v>94.9</v>
      </c>
      <c r="H45" s="61">
        <v>92.4</v>
      </c>
      <c r="I45" s="61">
        <v>99.5</v>
      </c>
      <c r="J45" s="61">
        <v>556.1</v>
      </c>
    </row>
    <row r="46" spans="1:10" ht="25.5" customHeight="1">
      <c r="A46" s="59" t="s">
        <v>349</v>
      </c>
      <c r="B46" s="60" t="s">
        <v>350</v>
      </c>
      <c r="C46" s="59" t="s">
        <v>293</v>
      </c>
      <c r="D46" s="61">
        <v>87.3</v>
      </c>
      <c r="E46" s="61">
        <v>91.8</v>
      </c>
      <c r="F46" s="61">
        <v>95.8</v>
      </c>
      <c r="G46" s="61">
        <v>94.3</v>
      </c>
      <c r="H46" s="61">
        <v>98.2</v>
      </c>
      <c r="I46" s="61">
        <v>87.4</v>
      </c>
      <c r="J46" s="61">
        <v>554.79999999999995</v>
      </c>
    </row>
    <row r="47" spans="1:10" ht="25.5" customHeight="1">
      <c r="A47" s="59" t="s">
        <v>351</v>
      </c>
      <c r="B47" s="60" t="s">
        <v>318</v>
      </c>
      <c r="C47" s="59" t="s">
        <v>275</v>
      </c>
      <c r="D47" s="61">
        <v>95.8</v>
      </c>
      <c r="E47" s="61">
        <v>94.2</v>
      </c>
      <c r="F47" s="61">
        <v>91.9</v>
      </c>
      <c r="G47" s="61">
        <v>87.3</v>
      </c>
      <c r="H47" s="61">
        <v>91.7</v>
      </c>
      <c r="I47" s="61">
        <v>93.4</v>
      </c>
      <c r="J47" s="61">
        <v>554.29999999999995</v>
      </c>
    </row>
    <row r="48" spans="1:10" ht="25.5" customHeight="1">
      <c r="A48" s="59" t="s">
        <v>352</v>
      </c>
      <c r="B48" s="60" t="s">
        <v>271</v>
      </c>
      <c r="C48" s="59" t="s">
        <v>305</v>
      </c>
      <c r="D48" s="61">
        <v>92.1</v>
      </c>
      <c r="E48" s="61">
        <v>92.4</v>
      </c>
      <c r="F48" s="61">
        <v>90.5</v>
      </c>
      <c r="G48" s="61">
        <v>90.2</v>
      </c>
      <c r="H48" s="61">
        <v>95.9</v>
      </c>
      <c r="I48" s="61">
        <v>92.7</v>
      </c>
      <c r="J48" s="61">
        <v>553.79999999999995</v>
      </c>
    </row>
    <row r="49" spans="1:10" ht="25.5" customHeight="1">
      <c r="A49" s="59" t="s">
        <v>353</v>
      </c>
      <c r="B49" s="60" t="s">
        <v>271</v>
      </c>
      <c r="C49" s="59" t="s">
        <v>272</v>
      </c>
      <c r="D49" s="62">
        <v>84</v>
      </c>
      <c r="E49" s="61">
        <v>95.7</v>
      </c>
      <c r="F49" s="61">
        <v>95.3</v>
      </c>
      <c r="G49" s="61">
        <v>92.5</v>
      </c>
      <c r="H49" s="61">
        <v>93.8</v>
      </c>
      <c r="I49" s="61">
        <v>92.4</v>
      </c>
      <c r="J49" s="61">
        <v>553.70000000000005</v>
      </c>
    </row>
    <row r="50" spans="1:10" ht="25.5" customHeight="1">
      <c r="A50" s="59" t="s">
        <v>354</v>
      </c>
      <c r="B50" s="60" t="s">
        <v>355</v>
      </c>
      <c r="C50" s="59" t="s">
        <v>299</v>
      </c>
      <c r="D50" s="61">
        <v>90.6</v>
      </c>
      <c r="E50" s="61">
        <v>88.8</v>
      </c>
      <c r="F50" s="62">
        <v>96</v>
      </c>
      <c r="G50" s="61">
        <v>93.4</v>
      </c>
      <c r="H50" s="61">
        <v>93.5</v>
      </c>
      <c r="I50" s="61">
        <v>91.3</v>
      </c>
      <c r="J50" s="61">
        <v>553.6</v>
      </c>
    </row>
    <row r="51" spans="1:10" ht="25.5" customHeight="1">
      <c r="A51" s="59" t="s">
        <v>356</v>
      </c>
      <c r="B51" s="60" t="s">
        <v>357</v>
      </c>
      <c r="C51" s="59" t="s">
        <v>343</v>
      </c>
      <c r="D51" s="61">
        <v>95.6</v>
      </c>
      <c r="E51" s="61">
        <v>84.2</v>
      </c>
      <c r="F51" s="62">
        <v>94</v>
      </c>
      <c r="G51" s="61">
        <v>86.7</v>
      </c>
      <c r="H51" s="61">
        <v>97.4</v>
      </c>
      <c r="I51" s="61">
        <v>92.9</v>
      </c>
      <c r="J51" s="61">
        <v>550.79999999999995</v>
      </c>
    </row>
    <row r="52" spans="1:10" ht="25.5" customHeight="1">
      <c r="A52" s="59" t="s">
        <v>358</v>
      </c>
      <c r="B52" s="60" t="s">
        <v>359</v>
      </c>
      <c r="C52" s="59" t="s">
        <v>360</v>
      </c>
      <c r="D52" s="61">
        <v>89.4</v>
      </c>
      <c r="E52" s="61">
        <v>95.8</v>
      </c>
      <c r="F52" s="61">
        <v>89.8</v>
      </c>
      <c r="G52" s="61">
        <v>96.2</v>
      </c>
      <c r="H52" s="61">
        <v>92.5</v>
      </c>
      <c r="I52" s="61">
        <v>84.4</v>
      </c>
      <c r="J52" s="61">
        <v>548.1</v>
      </c>
    </row>
    <row r="53" spans="1:10" ht="25.5" customHeight="1">
      <c r="A53" s="59" t="s">
        <v>361</v>
      </c>
      <c r="B53" s="60" t="s">
        <v>362</v>
      </c>
      <c r="C53" s="59" t="s">
        <v>309</v>
      </c>
      <c r="D53" s="61">
        <v>89.4</v>
      </c>
      <c r="E53" s="61">
        <v>94.7</v>
      </c>
      <c r="F53" s="62">
        <v>88</v>
      </c>
      <c r="G53" s="61">
        <v>92.5</v>
      </c>
      <c r="H53" s="61">
        <v>90.2</v>
      </c>
      <c r="I53" s="61">
        <v>92.5</v>
      </c>
      <c r="J53" s="61">
        <v>547.29999999999995</v>
      </c>
    </row>
    <row r="54" spans="1:10" ht="25.5" customHeight="1">
      <c r="A54" s="59" t="s">
        <v>363</v>
      </c>
      <c r="B54" s="60" t="s">
        <v>318</v>
      </c>
      <c r="C54" s="59" t="s">
        <v>275</v>
      </c>
      <c r="D54" s="61">
        <v>93.4</v>
      </c>
      <c r="E54" s="62">
        <v>91</v>
      </c>
      <c r="F54" s="61">
        <v>91.3</v>
      </c>
      <c r="G54" s="61">
        <v>93.4</v>
      </c>
      <c r="H54" s="61">
        <v>85.6</v>
      </c>
      <c r="I54" s="61">
        <v>92.5</v>
      </c>
      <c r="J54" s="61">
        <v>547.20000000000005</v>
      </c>
    </row>
    <row r="55" spans="1:10" ht="25.5" customHeight="1">
      <c r="A55" s="59" t="s">
        <v>364</v>
      </c>
      <c r="B55" s="60" t="s">
        <v>304</v>
      </c>
      <c r="C55" s="59" t="s">
        <v>272</v>
      </c>
      <c r="D55" s="61">
        <v>88.3</v>
      </c>
      <c r="E55" s="61">
        <v>92.2</v>
      </c>
      <c r="F55" s="61">
        <v>88.2</v>
      </c>
      <c r="G55" s="61">
        <v>88.3</v>
      </c>
      <c r="H55" s="61">
        <v>100.2</v>
      </c>
      <c r="I55" s="61">
        <v>89.7</v>
      </c>
      <c r="J55" s="61">
        <v>546.9</v>
      </c>
    </row>
    <row r="56" spans="1:10" ht="25.5" customHeight="1">
      <c r="A56" s="59" t="s">
        <v>365</v>
      </c>
      <c r="B56" s="60" t="s">
        <v>340</v>
      </c>
      <c r="C56" s="59" t="s">
        <v>309</v>
      </c>
      <c r="D56" s="61">
        <v>90.7</v>
      </c>
      <c r="E56" s="61">
        <v>95.3</v>
      </c>
      <c r="F56" s="61">
        <v>89.8</v>
      </c>
      <c r="G56" s="61">
        <v>90.5</v>
      </c>
      <c r="H56" s="61">
        <v>92.8</v>
      </c>
      <c r="I56" s="61">
        <v>86.6</v>
      </c>
      <c r="J56" s="61">
        <v>545.70000000000005</v>
      </c>
    </row>
    <row r="57" spans="1:10" ht="25.5" customHeight="1">
      <c r="A57" s="59" t="s">
        <v>366</v>
      </c>
      <c r="B57" s="60" t="s">
        <v>357</v>
      </c>
      <c r="C57" s="59" t="s">
        <v>343</v>
      </c>
      <c r="D57" s="61">
        <v>88.4</v>
      </c>
      <c r="E57" s="61">
        <v>83.8</v>
      </c>
      <c r="F57" s="61">
        <v>94.5</v>
      </c>
      <c r="G57" s="61">
        <v>90.5</v>
      </c>
      <c r="H57" s="61">
        <v>89.3</v>
      </c>
      <c r="I57" s="61">
        <v>97.1</v>
      </c>
      <c r="J57" s="61">
        <v>543.6</v>
      </c>
    </row>
    <row r="58" spans="1:10" ht="25.5" customHeight="1">
      <c r="A58" s="59" t="s">
        <v>367</v>
      </c>
      <c r="B58" s="60" t="s">
        <v>313</v>
      </c>
      <c r="C58" s="59" t="s">
        <v>299</v>
      </c>
      <c r="D58" s="61">
        <v>91.5</v>
      </c>
      <c r="E58" s="61">
        <v>96.2</v>
      </c>
      <c r="F58" s="61">
        <v>84.7</v>
      </c>
      <c r="G58" s="61">
        <v>91.4</v>
      </c>
      <c r="H58" s="61">
        <v>83.2</v>
      </c>
      <c r="I58" s="61">
        <v>95.1</v>
      </c>
      <c r="J58" s="61">
        <v>542.1</v>
      </c>
    </row>
    <row r="59" spans="1:10" ht="25.5" customHeight="1">
      <c r="A59" s="63" t="s">
        <v>368</v>
      </c>
      <c r="B59" s="64" t="s">
        <v>355</v>
      </c>
      <c r="C59" s="63" t="s">
        <v>299</v>
      </c>
      <c r="D59" s="65">
        <v>86.6</v>
      </c>
      <c r="E59" s="65">
        <v>91.3</v>
      </c>
      <c r="F59" s="65">
        <v>96.2</v>
      </c>
      <c r="G59" s="65">
        <v>91.4</v>
      </c>
      <c r="H59" s="65">
        <v>92.4</v>
      </c>
      <c r="I59" s="65">
        <v>82.4</v>
      </c>
      <c r="J59" s="65">
        <v>540.29999999999995</v>
      </c>
    </row>
    <row r="60" spans="1:10" ht="25.5" customHeight="1">
      <c r="A60" s="63" t="s">
        <v>369</v>
      </c>
      <c r="B60" s="64" t="s">
        <v>357</v>
      </c>
      <c r="C60" s="63" t="s">
        <v>343</v>
      </c>
      <c r="D60" s="65">
        <v>87.5</v>
      </c>
      <c r="E60" s="65">
        <v>93.7</v>
      </c>
      <c r="F60" s="65">
        <v>88.1</v>
      </c>
      <c r="G60" s="65">
        <v>83.1</v>
      </c>
      <c r="H60" s="65">
        <v>92.1</v>
      </c>
      <c r="I60" s="65">
        <v>92.3</v>
      </c>
      <c r="J60" s="65">
        <v>536.79999999999995</v>
      </c>
    </row>
    <row r="61" spans="1:10" ht="25.5" customHeight="1">
      <c r="A61" s="63" t="s">
        <v>370</v>
      </c>
      <c r="B61" s="64" t="s">
        <v>371</v>
      </c>
      <c r="C61" s="63" t="s">
        <v>305</v>
      </c>
      <c r="D61" s="65">
        <v>88.1</v>
      </c>
      <c r="E61" s="65">
        <v>86.9</v>
      </c>
      <c r="F61" s="65">
        <v>92.5</v>
      </c>
      <c r="G61" s="65">
        <v>92.6</v>
      </c>
      <c r="H61" s="65">
        <v>90.1</v>
      </c>
      <c r="I61" s="65">
        <v>85.6</v>
      </c>
      <c r="J61" s="65">
        <v>535.79999999999995</v>
      </c>
    </row>
    <row r="62" spans="1:10" ht="25.5" customHeight="1">
      <c r="A62" s="63" t="s">
        <v>372</v>
      </c>
      <c r="B62" s="64" t="s">
        <v>362</v>
      </c>
      <c r="C62" s="63" t="s">
        <v>309</v>
      </c>
      <c r="D62" s="66">
        <v>90</v>
      </c>
      <c r="E62" s="65">
        <v>92.5</v>
      </c>
      <c r="F62" s="65">
        <v>89.5</v>
      </c>
      <c r="G62" s="65">
        <v>84.4</v>
      </c>
      <c r="H62" s="65">
        <v>87.4</v>
      </c>
      <c r="I62" s="65">
        <v>88.9</v>
      </c>
      <c r="J62" s="65">
        <v>532.70000000000005</v>
      </c>
    </row>
    <row r="63" spans="1:10" ht="25.5" customHeight="1">
      <c r="A63" s="63" t="s">
        <v>373</v>
      </c>
      <c r="B63" s="64" t="s">
        <v>345</v>
      </c>
      <c r="C63" s="63" t="s">
        <v>275</v>
      </c>
      <c r="D63" s="65">
        <v>83.1</v>
      </c>
      <c r="E63" s="65">
        <v>89.4</v>
      </c>
      <c r="F63" s="65">
        <v>89.9</v>
      </c>
      <c r="G63" s="65">
        <v>92.4</v>
      </c>
      <c r="H63" s="65">
        <v>88.1</v>
      </c>
      <c r="I63" s="65">
        <v>87.1</v>
      </c>
      <c r="J63" s="66">
        <v>530</v>
      </c>
    </row>
    <row r="64" spans="1:10" ht="25.5" customHeight="1">
      <c r="A64" s="63" t="s">
        <v>374</v>
      </c>
      <c r="B64" s="64" t="s">
        <v>271</v>
      </c>
      <c r="C64" s="63" t="s">
        <v>272</v>
      </c>
      <c r="D64" s="65">
        <v>81.099999999999994</v>
      </c>
      <c r="E64" s="65">
        <v>88.6</v>
      </c>
      <c r="F64" s="65">
        <v>82.9</v>
      </c>
      <c r="G64" s="66">
        <v>86</v>
      </c>
      <c r="H64" s="65">
        <v>91.3</v>
      </c>
      <c r="I64" s="65">
        <v>94.5</v>
      </c>
      <c r="J64" s="65">
        <v>524.4</v>
      </c>
    </row>
    <row r="65" spans="1:10" ht="25.5" customHeight="1">
      <c r="A65" s="63" t="s">
        <v>375</v>
      </c>
      <c r="B65" s="64" t="s">
        <v>362</v>
      </c>
      <c r="C65" s="63" t="s">
        <v>309</v>
      </c>
      <c r="D65" s="65">
        <v>81.400000000000006</v>
      </c>
      <c r="E65" s="65">
        <v>89.4</v>
      </c>
      <c r="F65" s="65">
        <v>89.3</v>
      </c>
      <c r="G65" s="65">
        <v>90.9</v>
      </c>
      <c r="H65" s="65">
        <v>79.900000000000006</v>
      </c>
      <c r="I65" s="65">
        <v>92.4</v>
      </c>
      <c r="J65" s="65">
        <v>523.29999999999995</v>
      </c>
    </row>
    <row r="66" spans="1:10" ht="25.5" customHeight="1">
      <c r="A66" s="63" t="s">
        <v>376</v>
      </c>
      <c r="B66" s="64" t="s">
        <v>377</v>
      </c>
      <c r="C66" s="63" t="s">
        <v>378</v>
      </c>
      <c r="D66" s="65">
        <v>91.6</v>
      </c>
      <c r="E66" s="65">
        <v>80.400000000000006</v>
      </c>
      <c r="F66" s="65">
        <v>89.3</v>
      </c>
      <c r="G66" s="65">
        <v>84.2</v>
      </c>
      <c r="H66" s="65">
        <v>88.6</v>
      </c>
      <c r="I66" s="65">
        <v>80.7</v>
      </c>
      <c r="J66" s="65">
        <v>514.79999999999995</v>
      </c>
    </row>
    <row r="67" spans="1:10" ht="25.5" customHeight="1">
      <c r="A67" s="63" t="s">
        <v>379</v>
      </c>
      <c r="B67" s="64" t="s">
        <v>308</v>
      </c>
      <c r="C67" s="63" t="s">
        <v>309</v>
      </c>
      <c r="D67" s="65">
        <v>82.3</v>
      </c>
      <c r="E67" s="65">
        <v>91.5</v>
      </c>
      <c r="F67" s="65">
        <v>89.6</v>
      </c>
      <c r="G67" s="65">
        <v>86.4</v>
      </c>
      <c r="H67" s="65">
        <v>90.2</v>
      </c>
      <c r="I67" s="65">
        <v>72.900000000000006</v>
      </c>
      <c r="J67" s="65">
        <v>512.9</v>
      </c>
    </row>
    <row r="68" spans="1:10" ht="25.5" customHeight="1">
      <c r="A68" s="63" t="s">
        <v>380</v>
      </c>
      <c r="B68" s="64" t="s">
        <v>271</v>
      </c>
      <c r="C68" s="63" t="s">
        <v>305</v>
      </c>
      <c r="D68" s="66">
        <v>84</v>
      </c>
      <c r="E68" s="65">
        <v>85.6</v>
      </c>
      <c r="F68" s="65">
        <v>87.9</v>
      </c>
      <c r="G68" s="65">
        <v>80.8</v>
      </c>
      <c r="H68" s="65">
        <v>84.7</v>
      </c>
      <c r="I68" s="65">
        <v>86.9</v>
      </c>
      <c r="J68" s="65">
        <v>509.9</v>
      </c>
    </row>
    <row r="69" spans="1:10" ht="25.5" customHeight="1">
      <c r="A69" s="63" t="s">
        <v>381</v>
      </c>
      <c r="B69" s="64" t="s">
        <v>382</v>
      </c>
      <c r="C69" s="63" t="s">
        <v>343</v>
      </c>
      <c r="D69" s="65">
        <v>86.6</v>
      </c>
      <c r="E69" s="65">
        <v>84.8</v>
      </c>
      <c r="F69" s="66">
        <v>88</v>
      </c>
      <c r="G69" s="65">
        <v>83.5</v>
      </c>
      <c r="H69" s="65">
        <v>81.5</v>
      </c>
      <c r="I69" s="65">
        <v>84.7</v>
      </c>
      <c r="J69" s="65">
        <v>509.1</v>
      </c>
    </row>
    <row r="70" spans="1:10" ht="25.5" customHeight="1">
      <c r="A70" s="63" t="s">
        <v>383</v>
      </c>
      <c r="B70" s="64" t="s">
        <v>384</v>
      </c>
      <c r="C70" s="63" t="s">
        <v>378</v>
      </c>
      <c r="D70" s="65">
        <v>73.7</v>
      </c>
      <c r="E70" s="65">
        <v>88.4</v>
      </c>
      <c r="F70" s="65">
        <v>83.8</v>
      </c>
      <c r="G70" s="65">
        <v>90.7</v>
      </c>
      <c r="H70" s="65">
        <v>86.5</v>
      </c>
      <c r="I70" s="65">
        <v>84.4</v>
      </c>
      <c r="J70" s="65">
        <v>507.5</v>
      </c>
    </row>
    <row r="71" spans="1:10" ht="25.5" customHeight="1">
      <c r="A71" s="63" t="s">
        <v>385</v>
      </c>
      <c r="B71" s="64" t="s">
        <v>332</v>
      </c>
      <c r="C71" s="63" t="s">
        <v>333</v>
      </c>
      <c r="D71" s="65">
        <v>86.2</v>
      </c>
      <c r="E71" s="65">
        <v>81.2</v>
      </c>
      <c r="F71" s="65">
        <v>91.1</v>
      </c>
      <c r="G71" s="65">
        <v>76.5</v>
      </c>
      <c r="H71" s="65">
        <v>85.4</v>
      </c>
      <c r="I71" s="66">
        <v>86</v>
      </c>
      <c r="J71" s="65">
        <v>506.4</v>
      </c>
    </row>
    <row r="72" spans="1:10" ht="25.5" customHeight="1">
      <c r="A72" s="63" t="s">
        <v>386</v>
      </c>
      <c r="B72" s="64" t="s">
        <v>345</v>
      </c>
      <c r="C72" s="63" t="s">
        <v>333</v>
      </c>
      <c r="D72" s="65">
        <v>87.4</v>
      </c>
      <c r="E72" s="65">
        <v>89.8</v>
      </c>
      <c r="F72" s="65">
        <v>77.400000000000006</v>
      </c>
      <c r="G72" s="65">
        <v>77.400000000000006</v>
      </c>
      <c r="H72" s="65">
        <v>76.5</v>
      </c>
      <c r="I72" s="65">
        <v>90.8</v>
      </c>
      <c r="J72" s="65">
        <v>499.3</v>
      </c>
    </row>
    <row r="73" spans="1:10" ht="25.5" customHeight="1">
      <c r="A73" s="63" t="s">
        <v>387</v>
      </c>
      <c r="B73" s="64" t="s">
        <v>388</v>
      </c>
      <c r="C73" s="63" t="s">
        <v>305</v>
      </c>
      <c r="D73" s="65">
        <v>82.5</v>
      </c>
      <c r="E73" s="65">
        <v>81.3</v>
      </c>
      <c r="F73" s="65">
        <v>78.900000000000006</v>
      </c>
      <c r="G73" s="65">
        <v>84.9</v>
      </c>
      <c r="H73" s="65">
        <v>84.8</v>
      </c>
      <c r="I73" s="66">
        <v>84</v>
      </c>
      <c r="J73" s="65">
        <v>496.4</v>
      </c>
    </row>
    <row r="74" spans="1:10" ht="25.5" customHeight="1">
      <c r="A74" s="63" t="s">
        <v>389</v>
      </c>
      <c r="B74" s="64" t="s">
        <v>390</v>
      </c>
      <c r="C74" s="63" t="s">
        <v>343</v>
      </c>
      <c r="D74" s="66">
        <v>85</v>
      </c>
      <c r="E74" s="65">
        <v>79.2</v>
      </c>
      <c r="F74" s="65">
        <v>78.5</v>
      </c>
      <c r="G74" s="65">
        <v>78.5</v>
      </c>
      <c r="H74" s="65">
        <v>82.7</v>
      </c>
      <c r="I74" s="65">
        <v>87.6</v>
      </c>
      <c r="J74" s="65">
        <v>491.5</v>
      </c>
    </row>
    <row r="75" spans="1:10" ht="25.5" customHeight="1">
      <c r="A75" s="63" t="s">
        <v>391</v>
      </c>
      <c r="B75" s="64" t="s">
        <v>362</v>
      </c>
      <c r="C75" s="63" t="s">
        <v>309</v>
      </c>
      <c r="D75" s="65">
        <v>79.3</v>
      </c>
      <c r="E75" s="65">
        <v>83.5</v>
      </c>
      <c r="F75" s="65">
        <v>87.2</v>
      </c>
      <c r="G75" s="65">
        <v>85.9</v>
      </c>
      <c r="H75" s="65">
        <v>77.900000000000006</v>
      </c>
      <c r="I75" s="65">
        <v>76.3</v>
      </c>
      <c r="J75" s="65">
        <v>490.1</v>
      </c>
    </row>
    <row r="76" spans="1:10" ht="25.5" customHeight="1">
      <c r="A76" s="63" t="s">
        <v>392</v>
      </c>
      <c r="B76" s="64" t="s">
        <v>393</v>
      </c>
      <c r="C76" s="63" t="s">
        <v>299</v>
      </c>
      <c r="D76" s="65">
        <v>85.6</v>
      </c>
      <c r="E76" s="65">
        <v>82.7</v>
      </c>
      <c r="F76" s="65">
        <v>69.2</v>
      </c>
      <c r="G76" s="65">
        <v>79.2</v>
      </c>
      <c r="H76" s="65">
        <v>88.2</v>
      </c>
      <c r="I76" s="65">
        <v>74.7</v>
      </c>
      <c r="J76" s="65">
        <v>479.6</v>
      </c>
    </row>
    <row r="77" spans="1:10" ht="25.5" customHeight="1">
      <c r="A77" s="63" t="s">
        <v>394</v>
      </c>
      <c r="B77" s="64" t="s">
        <v>382</v>
      </c>
      <c r="C77" s="63" t="s">
        <v>343</v>
      </c>
      <c r="D77" s="65">
        <v>61.8</v>
      </c>
      <c r="E77" s="65">
        <v>84.7</v>
      </c>
      <c r="F77" s="65">
        <v>78.099999999999994</v>
      </c>
      <c r="G77" s="65">
        <v>76.3</v>
      </c>
      <c r="H77" s="65">
        <v>86.3</v>
      </c>
      <c r="I77" s="65">
        <v>89.4</v>
      </c>
      <c r="J77" s="65">
        <v>476.6</v>
      </c>
    </row>
    <row r="78" spans="1:10" ht="25.5" customHeight="1">
      <c r="A78" s="63" t="s">
        <v>395</v>
      </c>
      <c r="B78" s="64" t="s">
        <v>382</v>
      </c>
      <c r="C78" s="63" t="s">
        <v>343</v>
      </c>
      <c r="D78" s="65">
        <v>75.400000000000006</v>
      </c>
      <c r="E78" s="65">
        <v>85.3</v>
      </c>
      <c r="F78" s="65">
        <v>58.5</v>
      </c>
      <c r="G78" s="65">
        <v>86.3</v>
      </c>
      <c r="H78" s="65">
        <v>83.7</v>
      </c>
      <c r="I78" s="65">
        <v>81.400000000000006</v>
      </c>
      <c r="J78" s="65">
        <v>470.6</v>
      </c>
    </row>
    <row r="79" spans="1:10" ht="25.5" customHeight="1">
      <c r="A79" s="63" t="s">
        <v>396</v>
      </c>
      <c r="B79" s="64" t="s">
        <v>382</v>
      </c>
      <c r="C79" s="63" t="s">
        <v>343</v>
      </c>
      <c r="D79" s="65">
        <v>79.8</v>
      </c>
      <c r="E79" s="65">
        <v>63.6</v>
      </c>
      <c r="F79" s="65">
        <v>73.8</v>
      </c>
      <c r="G79" s="65">
        <v>80.400000000000006</v>
      </c>
      <c r="H79" s="65">
        <v>73.5</v>
      </c>
      <c r="I79" s="65">
        <v>79.3</v>
      </c>
      <c r="J79" s="65">
        <v>450.4</v>
      </c>
    </row>
    <row r="80" spans="1:10" ht="25.5" customHeight="1">
      <c r="A80" s="63" t="s">
        <v>397</v>
      </c>
      <c r="B80" s="64" t="s">
        <v>398</v>
      </c>
      <c r="C80" s="63" t="s">
        <v>275</v>
      </c>
      <c r="D80" s="65">
        <v>68.8</v>
      </c>
      <c r="E80" s="66">
        <v>64</v>
      </c>
      <c r="F80" s="65">
        <v>61.6</v>
      </c>
      <c r="G80" s="65">
        <v>72.7</v>
      </c>
      <c r="H80" s="65">
        <v>90.7</v>
      </c>
      <c r="I80" s="65">
        <v>72.3</v>
      </c>
      <c r="J80" s="65">
        <v>430.1</v>
      </c>
    </row>
    <row r="81" spans="1:10" ht="25.5" customHeight="1">
      <c r="A81" s="63" t="s">
        <v>399</v>
      </c>
      <c r="B81" s="64" t="s">
        <v>355</v>
      </c>
      <c r="C81" s="63" t="s">
        <v>360</v>
      </c>
      <c r="D81" s="65">
        <v>69.900000000000006</v>
      </c>
      <c r="E81" s="65">
        <v>68.099999999999994</v>
      </c>
      <c r="F81" s="65">
        <v>73.900000000000006</v>
      </c>
      <c r="G81" s="65">
        <v>75.099999999999994</v>
      </c>
      <c r="H81" s="65">
        <v>68.3</v>
      </c>
      <c r="I81" s="65">
        <v>73.8</v>
      </c>
      <c r="J81" s="65">
        <v>429.1</v>
      </c>
    </row>
    <row r="82" spans="1:10" ht="25.5" customHeight="1">
      <c r="A82" s="63" t="s">
        <v>400</v>
      </c>
      <c r="B82" s="64" t="s">
        <v>355</v>
      </c>
      <c r="C82" s="63" t="s">
        <v>299</v>
      </c>
      <c r="D82" s="65">
        <v>87.8</v>
      </c>
      <c r="E82" s="65">
        <v>72.3</v>
      </c>
      <c r="F82" s="65">
        <v>73.3</v>
      </c>
      <c r="G82" s="65">
        <v>61.7</v>
      </c>
      <c r="H82" s="65">
        <v>60.1</v>
      </c>
      <c r="I82" s="65">
        <v>71.599999999999994</v>
      </c>
      <c r="J82" s="65">
        <v>426.8</v>
      </c>
    </row>
    <row r="83" spans="1:10" ht="25.5" customHeight="1">
      <c r="A83" s="63" t="s">
        <v>401</v>
      </c>
      <c r="B83" s="64" t="s">
        <v>402</v>
      </c>
      <c r="C83" s="63" t="s">
        <v>360</v>
      </c>
      <c r="D83" s="65">
        <v>64.599999999999994</v>
      </c>
      <c r="E83" s="65">
        <v>64.099999999999994</v>
      </c>
      <c r="F83" s="65">
        <v>72.099999999999994</v>
      </c>
      <c r="G83" s="65">
        <v>67.099999999999994</v>
      </c>
      <c r="H83" s="65">
        <v>80.599999999999994</v>
      </c>
      <c r="I83" s="65">
        <v>74.400000000000006</v>
      </c>
      <c r="J83" s="65">
        <v>422.9</v>
      </c>
    </row>
    <row r="84" spans="1:10" ht="25.5" customHeight="1">
      <c r="A84" s="63" t="s">
        <v>403</v>
      </c>
      <c r="B84" s="64" t="s">
        <v>382</v>
      </c>
      <c r="C84" s="63" t="s">
        <v>343</v>
      </c>
      <c r="D84" s="65">
        <v>69.599999999999994</v>
      </c>
      <c r="E84" s="65">
        <v>67.5</v>
      </c>
      <c r="F84" s="65">
        <v>59.6</v>
      </c>
      <c r="G84" s="65">
        <v>69.5</v>
      </c>
      <c r="H84" s="65">
        <v>71.400000000000006</v>
      </c>
      <c r="I84" s="65">
        <v>84.4</v>
      </c>
      <c r="J84" s="66">
        <v>422</v>
      </c>
    </row>
    <row r="85" spans="1:10" ht="25.5" customHeight="1">
      <c r="A85" s="63" t="s">
        <v>404</v>
      </c>
      <c r="B85" s="64" t="s">
        <v>357</v>
      </c>
      <c r="C85" s="63" t="s">
        <v>343</v>
      </c>
      <c r="D85" s="65">
        <v>51.8</v>
      </c>
      <c r="E85" s="65">
        <v>73.900000000000006</v>
      </c>
      <c r="F85" s="66">
        <v>75</v>
      </c>
      <c r="G85" s="66">
        <v>67</v>
      </c>
      <c r="H85" s="65">
        <v>75.2</v>
      </c>
      <c r="I85" s="65">
        <v>75.099999999999994</v>
      </c>
      <c r="J85" s="66">
        <v>418</v>
      </c>
    </row>
    <row r="86" spans="1:10" ht="25.5" customHeight="1">
      <c r="A86" s="63" t="s">
        <v>405</v>
      </c>
      <c r="B86" s="64" t="s">
        <v>362</v>
      </c>
      <c r="C86" s="63" t="s">
        <v>309</v>
      </c>
      <c r="D86" s="65">
        <v>45.8</v>
      </c>
      <c r="E86" s="65">
        <v>70.900000000000006</v>
      </c>
      <c r="F86" s="65">
        <v>84.8</v>
      </c>
      <c r="G86" s="65">
        <v>64.5</v>
      </c>
      <c r="H86" s="65">
        <v>76.900000000000006</v>
      </c>
      <c r="I86" s="65">
        <v>56.5</v>
      </c>
      <c r="J86" s="65">
        <v>399.4</v>
      </c>
    </row>
    <row r="87" spans="1:10" ht="25.5" customHeight="1">
      <c r="A87" s="63" t="s">
        <v>406</v>
      </c>
      <c r="B87" s="64" t="s">
        <v>382</v>
      </c>
      <c r="C87" s="63" t="s">
        <v>343</v>
      </c>
      <c r="D87" s="65">
        <v>58.7</v>
      </c>
      <c r="E87" s="65">
        <v>49.9</v>
      </c>
      <c r="F87" s="65">
        <v>56.5</v>
      </c>
      <c r="G87" s="66">
        <v>66</v>
      </c>
      <c r="H87" s="65">
        <v>74.7</v>
      </c>
      <c r="I87" s="65">
        <v>76.900000000000006</v>
      </c>
      <c r="J87" s="65">
        <v>382.7</v>
      </c>
    </row>
    <row r="88" spans="1:10" ht="25.5" customHeight="1">
      <c r="A88" s="63" t="s">
        <v>407</v>
      </c>
      <c r="B88" s="64" t="s">
        <v>347</v>
      </c>
      <c r="C88" s="63" t="s">
        <v>275</v>
      </c>
      <c r="D88" s="65">
        <v>42.5</v>
      </c>
      <c r="E88" s="65">
        <v>48.6</v>
      </c>
      <c r="F88" s="65">
        <v>66.599999999999994</v>
      </c>
      <c r="G88" s="66">
        <v>64</v>
      </c>
      <c r="H88" s="65">
        <v>74.5</v>
      </c>
      <c r="I88" s="65">
        <v>61.2</v>
      </c>
      <c r="J88" s="65">
        <v>357.4</v>
      </c>
    </row>
    <row r="89" spans="1:10" ht="25.5" customHeight="1">
      <c r="A89" s="63" t="s">
        <v>408</v>
      </c>
      <c r="B89" s="64" t="s">
        <v>409</v>
      </c>
      <c r="C89" s="63" t="s">
        <v>410</v>
      </c>
      <c r="D89" s="66">
        <v>0</v>
      </c>
      <c r="E89" s="66">
        <v>0</v>
      </c>
      <c r="F89" s="66">
        <v>0</v>
      </c>
      <c r="G89" s="66">
        <v>0</v>
      </c>
      <c r="H89" s="66">
        <v>0</v>
      </c>
      <c r="I89" s="66">
        <v>0</v>
      </c>
      <c r="J89" s="66">
        <v>0</v>
      </c>
    </row>
    <row r="90" spans="1:10" ht="25.5" customHeight="1">
      <c r="A90" s="63" t="s">
        <v>411</v>
      </c>
      <c r="B90" s="64" t="s">
        <v>318</v>
      </c>
      <c r="C90" s="63" t="s">
        <v>275</v>
      </c>
      <c r="D90" s="66">
        <v>0</v>
      </c>
      <c r="E90" s="66">
        <v>0</v>
      </c>
      <c r="F90" s="66">
        <v>0</v>
      </c>
      <c r="G90" s="66">
        <v>0</v>
      </c>
      <c r="H90" s="66">
        <v>0</v>
      </c>
      <c r="I90" s="66">
        <v>0</v>
      </c>
      <c r="J90" s="66">
        <v>0</v>
      </c>
    </row>
    <row r="91" spans="1:10" ht="25.5" customHeight="1">
      <c r="A91" s="63" t="s">
        <v>412</v>
      </c>
      <c r="B91" s="64" t="s">
        <v>382</v>
      </c>
      <c r="C91" s="63" t="s">
        <v>343</v>
      </c>
      <c r="D91" s="66">
        <v>0</v>
      </c>
      <c r="E91" s="66">
        <v>0</v>
      </c>
      <c r="F91" s="66">
        <v>0</v>
      </c>
      <c r="G91" s="66">
        <v>0</v>
      </c>
      <c r="H91" s="66">
        <v>0</v>
      </c>
      <c r="I91" s="66">
        <v>0</v>
      </c>
      <c r="J91" s="66">
        <v>0</v>
      </c>
    </row>
    <row r="92" spans="1:10" ht="25.5" customHeight="1">
      <c r="A92" s="63" t="s">
        <v>413</v>
      </c>
      <c r="B92" s="64" t="s">
        <v>414</v>
      </c>
      <c r="C92" s="63" t="s">
        <v>343</v>
      </c>
      <c r="D92" s="66">
        <v>0</v>
      </c>
      <c r="E92" s="66">
        <v>0</v>
      </c>
      <c r="F92" s="66">
        <v>0</v>
      </c>
      <c r="G92" s="66">
        <v>0</v>
      </c>
      <c r="H92" s="66">
        <v>0</v>
      </c>
      <c r="I92" s="66">
        <v>0</v>
      </c>
      <c r="J92" s="66">
        <v>0</v>
      </c>
    </row>
    <row r="93" spans="1:10" ht="25.5" customHeight="1">
      <c r="A93" s="63" t="s">
        <v>415</v>
      </c>
      <c r="B93" s="64" t="s">
        <v>416</v>
      </c>
      <c r="C93" s="63" t="s">
        <v>417</v>
      </c>
      <c r="D93" s="66">
        <v>0</v>
      </c>
      <c r="E93" s="66">
        <v>0</v>
      </c>
      <c r="F93" s="66">
        <v>0</v>
      </c>
      <c r="G93" s="66">
        <v>0</v>
      </c>
      <c r="H93" s="66">
        <v>0</v>
      </c>
      <c r="I93" s="66">
        <v>0</v>
      </c>
      <c r="J93" s="66">
        <v>0</v>
      </c>
    </row>
    <row r="94" spans="1:10" ht="25.5" customHeight="1">
      <c r="A94" s="63" t="s">
        <v>418</v>
      </c>
      <c r="B94" s="64" t="s">
        <v>419</v>
      </c>
      <c r="C94" s="63" t="s">
        <v>417</v>
      </c>
      <c r="D94" s="66">
        <v>0</v>
      </c>
      <c r="E94" s="66">
        <v>0</v>
      </c>
      <c r="F94" s="66">
        <v>0</v>
      </c>
      <c r="G94" s="66">
        <v>0</v>
      </c>
      <c r="H94" s="66">
        <v>0</v>
      </c>
      <c r="I94" s="66">
        <v>0</v>
      </c>
      <c r="J94" s="66">
        <v>0</v>
      </c>
    </row>
    <row r="95" spans="1:10" ht="25.5" customHeight="1">
      <c r="A95" s="63" t="s">
        <v>420</v>
      </c>
      <c r="B95" s="64" t="s">
        <v>421</v>
      </c>
      <c r="C95" s="63" t="s">
        <v>422</v>
      </c>
      <c r="D95" s="66">
        <v>0</v>
      </c>
      <c r="E95" s="66">
        <v>0</v>
      </c>
      <c r="F95" s="66">
        <v>0</v>
      </c>
      <c r="G95" s="66">
        <v>0</v>
      </c>
      <c r="H95" s="66">
        <v>0</v>
      </c>
      <c r="I95" s="66">
        <v>0</v>
      </c>
      <c r="J95" s="66">
        <v>0</v>
      </c>
    </row>
  </sheetData>
  <phoneticPr fontId="4"/>
  <pageMargins left="0.7" right="0.7" top="0.75" bottom="0.75" header="0.3" footer="0.3"/>
  <pageSetup paperSize="9"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sheetPr>
  <dimension ref="A1:J67"/>
  <sheetViews>
    <sheetView view="pageBreakPreview" zoomScale="80" zoomScaleNormal="100" zoomScaleSheetLayoutView="80" workbookViewId="0">
      <selection activeCell="D12" sqref="D12"/>
    </sheetView>
  </sheetViews>
  <sheetFormatPr defaultColWidth="12.25" defaultRowHeight="12.75"/>
  <cols>
    <col min="1" max="1" width="96.5625" style="17" customWidth="1"/>
    <col min="2" max="16384" width="12.25" style="17"/>
  </cols>
  <sheetData>
    <row r="1" spans="1:10" ht="27" customHeight="1">
      <c r="A1" s="278" t="s">
        <v>238</v>
      </c>
      <c r="B1" s="274"/>
      <c r="C1" s="274"/>
      <c r="D1" s="274"/>
      <c r="E1" s="454"/>
      <c r="F1" s="454"/>
      <c r="G1" s="454"/>
      <c r="H1" s="454"/>
      <c r="I1" s="454"/>
      <c r="J1" s="454"/>
    </row>
    <row r="2" spans="1:10" ht="27" customHeight="1">
      <c r="A2" s="279" t="s">
        <v>806</v>
      </c>
      <c r="B2" s="274"/>
      <c r="C2" s="274"/>
      <c r="D2" s="274"/>
      <c r="E2" s="454"/>
      <c r="F2" s="454"/>
      <c r="G2" s="454"/>
      <c r="H2" s="454"/>
      <c r="I2" s="454"/>
      <c r="J2" s="454"/>
    </row>
    <row r="3" spans="1:10" ht="21" customHeight="1">
      <c r="A3" s="6"/>
      <c r="B3" s="6"/>
      <c r="C3" s="6"/>
      <c r="D3" s="6"/>
      <c r="E3" s="6"/>
      <c r="F3" s="6"/>
      <c r="G3" s="6"/>
      <c r="H3" s="6"/>
      <c r="I3" s="6"/>
      <c r="J3" s="6"/>
    </row>
    <row r="4" spans="1:10" ht="21" customHeight="1">
      <c r="A4" s="455" t="s">
        <v>807</v>
      </c>
      <c r="B4" s="455"/>
      <c r="C4" s="455"/>
      <c r="D4" s="455"/>
      <c r="E4" s="455"/>
      <c r="F4" s="455"/>
      <c r="G4" s="455"/>
      <c r="H4" s="455"/>
      <c r="I4" s="455"/>
      <c r="J4" s="455"/>
    </row>
    <row r="6" spans="1:10" ht="16.149999999999999">
      <c r="A6" s="254" t="s">
        <v>424</v>
      </c>
    </row>
    <row r="7" spans="1:10" ht="16.149999999999999">
      <c r="A7" s="254" t="s">
        <v>425</v>
      </c>
    </row>
    <row r="8" spans="1:10" s="254" customFormat="1" ht="16.5" customHeight="1">
      <c r="A8" s="456" t="s">
        <v>426</v>
      </c>
    </row>
    <row r="10" spans="1:10" ht="16.149999999999999">
      <c r="A10" s="254" t="s">
        <v>427</v>
      </c>
    </row>
    <row r="11" spans="1:10" ht="16.149999999999999">
      <c r="A11" s="254" t="s">
        <v>428</v>
      </c>
    </row>
    <row r="12" spans="1:10" ht="16.149999999999999">
      <c r="A12" s="254" t="s">
        <v>429</v>
      </c>
    </row>
    <row r="13" spans="1:10" ht="16.149999999999999">
      <c r="A13" s="254" t="s">
        <v>798</v>
      </c>
    </row>
    <row r="14" spans="1:10" ht="16.149999999999999">
      <c r="A14" s="254"/>
    </row>
    <row r="15" spans="1:10" ht="16.149999999999999">
      <c r="A15" s="254" t="s">
        <v>608</v>
      </c>
    </row>
    <row r="16" spans="1:10" ht="16.149999999999999">
      <c r="A16" s="254"/>
    </row>
    <row r="17" spans="1:1">
      <c r="A17" s="200" t="s">
        <v>602</v>
      </c>
    </row>
    <row r="18" spans="1:1" ht="24.75">
      <c r="A18" s="200" t="s">
        <v>779</v>
      </c>
    </row>
    <row r="19" spans="1:1">
      <c r="A19" s="201" t="s">
        <v>758</v>
      </c>
    </row>
    <row r="20" spans="1:1">
      <c r="A20" s="200" t="s">
        <v>771</v>
      </c>
    </row>
    <row r="21" spans="1:1">
      <c r="A21" s="200" t="s">
        <v>759</v>
      </c>
    </row>
    <row r="22" spans="1:1" ht="24.75">
      <c r="A22" s="200" t="s">
        <v>760</v>
      </c>
    </row>
    <row r="23" spans="1:1" ht="24.75">
      <c r="A23" s="200" t="s">
        <v>761</v>
      </c>
    </row>
    <row r="24" spans="1:1" ht="25.5" customHeight="1">
      <c r="A24" s="200" t="s">
        <v>762</v>
      </c>
    </row>
    <row r="25" spans="1:1" ht="37.15">
      <c r="A25" s="200" t="s">
        <v>763</v>
      </c>
    </row>
    <row r="26" spans="1:1">
      <c r="A26" s="200" t="s">
        <v>764</v>
      </c>
    </row>
    <row r="27" spans="1:1" ht="24.75">
      <c r="A27" s="200" t="s">
        <v>765</v>
      </c>
    </row>
    <row r="28" spans="1:1" ht="24.75">
      <c r="A28" s="200" t="s">
        <v>766</v>
      </c>
    </row>
    <row r="29" spans="1:1">
      <c r="A29" s="200" t="s">
        <v>767</v>
      </c>
    </row>
    <row r="30" spans="1:1" ht="24.75">
      <c r="A30" s="200" t="s">
        <v>768</v>
      </c>
    </row>
    <row r="31" spans="1:1">
      <c r="A31" s="200" t="s">
        <v>769</v>
      </c>
    </row>
    <row r="32" spans="1:1">
      <c r="A32" s="200" t="s">
        <v>770</v>
      </c>
    </row>
    <row r="33" spans="1:1">
      <c r="A33" s="200"/>
    </row>
    <row r="34" spans="1:1">
      <c r="A34" s="200" t="s">
        <v>603</v>
      </c>
    </row>
    <row r="35" spans="1:1">
      <c r="A35" s="200" t="s">
        <v>780</v>
      </c>
    </row>
    <row r="36" spans="1:1">
      <c r="A36" s="200" t="s">
        <v>781</v>
      </c>
    </row>
    <row r="37" spans="1:1">
      <c r="A37" s="200" t="s">
        <v>777</v>
      </c>
    </row>
    <row r="38" spans="1:1">
      <c r="A38" s="200" t="s">
        <v>778</v>
      </c>
    </row>
    <row r="39" spans="1:1">
      <c r="A39" s="201" t="s">
        <v>772</v>
      </c>
    </row>
    <row r="40" spans="1:1">
      <c r="A40" s="200" t="s">
        <v>773</v>
      </c>
    </row>
    <row r="41" spans="1:1">
      <c r="A41" s="200" t="s">
        <v>782</v>
      </c>
    </row>
    <row r="42" spans="1:1">
      <c r="A42" s="200" t="s">
        <v>604</v>
      </c>
    </row>
    <row r="43" spans="1:1">
      <c r="A43" s="200"/>
    </row>
    <row r="44" spans="1:1">
      <c r="A44" s="200" t="s">
        <v>605</v>
      </c>
    </row>
    <row r="45" spans="1:1">
      <c r="A45" s="201" t="s">
        <v>774</v>
      </c>
    </row>
    <row r="46" spans="1:1">
      <c r="A46" s="201" t="s">
        <v>783</v>
      </c>
    </row>
    <row r="47" spans="1:1">
      <c r="A47" s="201" t="s">
        <v>784</v>
      </c>
    </row>
    <row r="48" spans="1:1">
      <c r="A48" s="201" t="s">
        <v>785</v>
      </c>
    </row>
    <row r="49" spans="1:1" ht="24.75">
      <c r="A49" s="201" t="s">
        <v>789</v>
      </c>
    </row>
    <row r="50" spans="1:1">
      <c r="A50" s="201" t="s">
        <v>790</v>
      </c>
    </row>
    <row r="51" spans="1:1" ht="24.75">
      <c r="A51" s="201" t="s">
        <v>791</v>
      </c>
    </row>
    <row r="52" spans="1:1" ht="24.75">
      <c r="A52" s="201" t="s">
        <v>792</v>
      </c>
    </row>
    <row r="53" spans="1:1" ht="24.75">
      <c r="A53" s="201" t="s">
        <v>793</v>
      </c>
    </row>
    <row r="54" spans="1:1">
      <c r="A54" s="201" t="s">
        <v>794</v>
      </c>
    </row>
    <row r="55" spans="1:1" ht="24.75">
      <c r="A55" s="201" t="s">
        <v>796</v>
      </c>
    </row>
    <row r="56" spans="1:1" ht="24.75">
      <c r="A56" s="201" t="s">
        <v>795</v>
      </c>
    </row>
    <row r="57" spans="1:1">
      <c r="A57" s="201" t="s">
        <v>797</v>
      </c>
    </row>
    <row r="58" spans="1:1">
      <c r="A58" s="200"/>
    </row>
    <row r="59" spans="1:1">
      <c r="A59" s="201" t="s">
        <v>786</v>
      </c>
    </row>
    <row r="60" spans="1:1" ht="24.75">
      <c r="A60" s="201" t="s">
        <v>787</v>
      </c>
    </row>
    <row r="61" spans="1:1">
      <c r="A61" s="201" t="s">
        <v>788</v>
      </c>
    </row>
    <row r="62" spans="1:1">
      <c r="A62" s="200"/>
    </row>
    <row r="63" spans="1:1">
      <c r="A63" s="200" t="s">
        <v>606</v>
      </c>
    </row>
    <row r="64" spans="1:1">
      <c r="A64" s="200" t="s">
        <v>775</v>
      </c>
    </row>
    <row r="65" spans="1:1">
      <c r="A65" s="200" t="s">
        <v>607</v>
      </c>
    </row>
    <row r="66" spans="1:1">
      <c r="A66" s="200"/>
    </row>
    <row r="67" spans="1:1">
      <c r="A67" s="200" t="s">
        <v>776</v>
      </c>
    </row>
  </sheetData>
  <phoneticPr fontId="4"/>
  <pageMargins left="0.70866141732283472" right="0.70866141732283472" top="0.74803149606299213" bottom="0.74803149606299213" header="0.31496062992125984" footer="0.31496062992125984"/>
  <pageSetup paperSize="9" scale="92" orientation="portrait" horizontalDpi="4294967292" verticalDpi="4294967292"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G46"/>
  <sheetViews>
    <sheetView showGridLines="0" view="pageBreakPreview" zoomScale="80" zoomScaleNormal="80" zoomScaleSheetLayoutView="80" workbookViewId="0">
      <selection activeCell="B15" sqref="B15"/>
    </sheetView>
  </sheetViews>
  <sheetFormatPr defaultColWidth="9" defaultRowHeight="20.25" customHeight="1"/>
  <cols>
    <col min="1" max="1" width="1.5" style="57" customWidth="1"/>
    <col min="2" max="2" width="3.5" style="57" customWidth="1"/>
    <col min="3" max="3" width="20.5625" style="57" customWidth="1"/>
    <col min="4" max="6" width="16.5625" style="57" customWidth="1"/>
    <col min="7" max="7" width="5.5625" style="57" customWidth="1"/>
    <col min="8" max="16384" width="9" style="57"/>
  </cols>
  <sheetData>
    <row r="1" spans="1:7" ht="27" customHeight="1">
      <c r="A1" s="351" t="s">
        <v>238</v>
      </c>
    </row>
    <row r="2" spans="1:7" ht="27" customHeight="1">
      <c r="A2" s="466" t="s">
        <v>812</v>
      </c>
    </row>
    <row r="4" spans="1:7" ht="20.25" customHeight="1">
      <c r="A4" s="468" t="s">
        <v>808</v>
      </c>
      <c r="F4" s="458" t="s">
        <v>837</v>
      </c>
    </row>
    <row r="5" spans="1:7" ht="17.25" customHeight="1"/>
    <row r="6" spans="1:7" ht="17.25" customHeight="1">
      <c r="B6" s="57" t="s">
        <v>474</v>
      </c>
    </row>
    <row r="7" spans="1:7" ht="36" customHeight="1">
      <c r="C7" s="595" t="s">
        <v>838</v>
      </c>
      <c r="D7" s="595"/>
      <c r="E7" s="595"/>
      <c r="F7" s="595"/>
      <c r="G7" s="595"/>
    </row>
    <row r="8" spans="1:7" ht="6.75" customHeight="1"/>
    <row r="9" spans="1:7" ht="17.25" customHeight="1">
      <c r="B9" s="57" t="s">
        <v>475</v>
      </c>
    </row>
    <row r="10" spans="1:7" ht="17.25" customHeight="1">
      <c r="B10" s="57" t="s">
        <v>476</v>
      </c>
    </row>
    <row r="11" spans="1:7" ht="6.75" customHeight="1"/>
    <row r="12" spans="1:7" ht="17.25" customHeight="1">
      <c r="C12" s="592" t="s">
        <v>477</v>
      </c>
      <c r="D12" s="593" t="s">
        <v>478</v>
      </c>
      <c r="E12" s="463"/>
      <c r="F12" s="461"/>
    </row>
    <row r="13" spans="1:7" ht="17.25" customHeight="1">
      <c r="C13" s="592"/>
      <c r="D13" s="594"/>
      <c r="E13" s="462" t="s">
        <v>809</v>
      </c>
      <c r="F13" s="462" t="s">
        <v>810</v>
      </c>
    </row>
    <row r="14" spans="1:7" ht="17.25" customHeight="1">
      <c r="C14" s="464" t="s">
        <v>817</v>
      </c>
      <c r="D14" s="465" t="s">
        <v>799</v>
      </c>
      <c r="E14" s="465" t="s">
        <v>800</v>
      </c>
      <c r="F14" s="465" t="s">
        <v>801</v>
      </c>
    </row>
    <row r="15" spans="1:7" ht="17.25" customHeight="1">
      <c r="C15" s="464" t="s">
        <v>818</v>
      </c>
      <c r="D15" s="465" t="s">
        <v>802</v>
      </c>
      <c r="E15" s="465" t="s">
        <v>819</v>
      </c>
      <c r="F15" s="465" t="s">
        <v>820</v>
      </c>
    </row>
    <row r="16" spans="1:7" ht="6.75" customHeight="1"/>
    <row r="17" spans="2:6" ht="17.25" customHeight="1">
      <c r="C17" s="467" t="s">
        <v>803</v>
      </c>
    </row>
    <row r="18" spans="2:6" ht="17.25" customHeight="1">
      <c r="C18" s="467" t="s">
        <v>804</v>
      </c>
    </row>
    <row r="19" spans="2:6" ht="17.25" customHeight="1"/>
    <row r="20" spans="2:6" ht="17.25" customHeight="1">
      <c r="B20" s="57" t="s">
        <v>816</v>
      </c>
    </row>
    <row r="21" spans="2:6" ht="6.75" customHeight="1"/>
    <row r="22" spans="2:6" ht="17.25" customHeight="1">
      <c r="C22" s="458" t="s">
        <v>811</v>
      </c>
      <c r="D22" s="458" t="s">
        <v>821</v>
      </c>
    </row>
    <row r="23" spans="2:6" ht="17.25" customHeight="1">
      <c r="C23" s="458" t="s">
        <v>813</v>
      </c>
      <c r="D23" s="458" t="s">
        <v>822</v>
      </c>
      <c r="F23" s="458"/>
    </row>
    <row r="24" spans="2:6" ht="17.25" customHeight="1">
      <c r="C24" s="458" t="s">
        <v>814</v>
      </c>
      <c r="D24" s="458" t="s">
        <v>823</v>
      </c>
      <c r="F24" s="458"/>
    </row>
    <row r="25" spans="2:6" ht="17.25" customHeight="1">
      <c r="C25" s="458" t="s">
        <v>815</v>
      </c>
      <c r="D25" s="458" t="s">
        <v>824</v>
      </c>
      <c r="F25" s="458"/>
    </row>
    <row r="26" spans="2:6" ht="17.25" customHeight="1">
      <c r="E26" s="458"/>
      <c r="F26" s="458"/>
    </row>
    <row r="27" spans="2:6" ht="17.25" customHeight="1">
      <c r="C27" s="458" t="s">
        <v>825</v>
      </c>
      <c r="E27" s="458"/>
      <c r="F27" s="458"/>
    </row>
    <row r="28" spans="2:6" ht="17.25" customHeight="1"/>
    <row r="29" spans="2:6" ht="17.25" customHeight="1">
      <c r="B29" s="57" t="s">
        <v>479</v>
      </c>
    </row>
    <row r="30" spans="2:6" ht="6.75" customHeight="1"/>
    <row r="31" spans="2:6" ht="17.25" customHeight="1">
      <c r="C31" s="458" t="s">
        <v>826</v>
      </c>
    </row>
    <row r="32" spans="2:6" ht="17.25" customHeight="1">
      <c r="C32" s="458" t="s">
        <v>827</v>
      </c>
    </row>
    <row r="33" spans="3:6" ht="17.25" customHeight="1">
      <c r="C33" s="458" t="s">
        <v>828</v>
      </c>
    </row>
    <row r="34" spans="3:6" ht="6.75" customHeight="1"/>
    <row r="35" spans="3:6" ht="17.25" customHeight="1">
      <c r="C35" s="458" t="s">
        <v>829</v>
      </c>
    </row>
    <row r="36" spans="3:6" ht="17.25" customHeight="1">
      <c r="C36" s="458" t="s">
        <v>830</v>
      </c>
    </row>
    <row r="37" spans="3:6" ht="17.25" customHeight="1">
      <c r="C37" s="458" t="s">
        <v>835</v>
      </c>
    </row>
    <row r="38" spans="3:6" ht="17.25" customHeight="1">
      <c r="C38" s="458" t="s">
        <v>836</v>
      </c>
    </row>
    <row r="39" spans="3:6" ht="6.75" customHeight="1"/>
    <row r="40" spans="3:6" ht="17.25" customHeight="1">
      <c r="C40" s="458" t="s">
        <v>833</v>
      </c>
    </row>
    <row r="41" spans="3:6" ht="17.25" customHeight="1">
      <c r="C41" s="458" t="s">
        <v>834</v>
      </c>
    </row>
    <row r="42" spans="3:6" ht="6.75" customHeight="1"/>
    <row r="43" spans="3:6" ht="17.25" customHeight="1">
      <c r="C43" s="458" t="s">
        <v>832</v>
      </c>
    </row>
    <row r="44" spans="3:6" ht="17.25" customHeight="1">
      <c r="C44" s="458" t="s">
        <v>831</v>
      </c>
    </row>
    <row r="45" spans="3:6" ht="17.25" customHeight="1">
      <c r="F45" s="469" t="s">
        <v>480</v>
      </c>
    </row>
    <row r="46" spans="3:6" ht="17.25" customHeight="1"/>
  </sheetData>
  <mergeCells count="3">
    <mergeCell ref="C12:C13"/>
    <mergeCell ref="D12:D13"/>
    <mergeCell ref="C7:G7"/>
  </mergeCells>
  <phoneticPr fontId="4"/>
  <pageMargins left="0.59055118110236227" right="0.19685039370078741" top="0.59055118110236227" bottom="0.19685039370078741"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0"/>
  <sheetViews>
    <sheetView view="pageBreakPreview" topLeftCell="A25" zoomScale="80" zoomScaleNormal="85" zoomScaleSheetLayoutView="80" zoomScalePageLayoutView="85" workbookViewId="0">
      <selection activeCell="B15" sqref="B15"/>
    </sheetView>
  </sheetViews>
  <sheetFormatPr defaultColWidth="8.25" defaultRowHeight="12.75"/>
  <cols>
    <col min="1" max="1" width="3.5625" style="470" customWidth="1"/>
    <col min="2" max="2" width="15.5625" style="470" customWidth="1"/>
    <col min="3" max="3" width="1" style="47" customWidth="1"/>
    <col min="4" max="5" width="13.5625" style="47" customWidth="1"/>
    <col min="6" max="6" width="1" style="47" customWidth="1"/>
    <col min="7" max="7" width="30.5625" style="470" customWidth="1"/>
    <col min="8" max="8" width="4.0625" style="470" customWidth="1"/>
    <col min="9" max="16384" width="8.25" style="470"/>
  </cols>
  <sheetData>
    <row r="1" spans="1:7" ht="27.75" customHeight="1">
      <c r="A1" s="472" t="s">
        <v>433</v>
      </c>
      <c r="C1" s="42"/>
      <c r="D1" s="42"/>
      <c r="E1" s="42"/>
      <c r="F1" s="9"/>
      <c r="G1" s="8"/>
    </row>
    <row r="2" spans="1:7" ht="18.75" customHeight="1">
      <c r="A2" s="43"/>
      <c r="B2" s="43"/>
      <c r="C2" s="74"/>
      <c r="D2" s="45"/>
      <c r="E2" s="46"/>
      <c r="F2" s="46"/>
      <c r="G2" s="209" t="s">
        <v>146</v>
      </c>
    </row>
    <row r="3" spans="1:7" ht="18.75" customHeight="1">
      <c r="A3" s="43"/>
      <c r="B3" s="43"/>
      <c r="C3" s="46"/>
      <c r="D3" s="46"/>
      <c r="E3" s="46"/>
      <c r="F3" s="46"/>
      <c r="G3" s="209"/>
    </row>
    <row r="4" spans="1:7" ht="18.75" customHeight="1">
      <c r="A4" s="43"/>
      <c r="B4" s="43" t="s">
        <v>147</v>
      </c>
      <c r="C4" s="43"/>
      <c r="D4" s="46" t="s">
        <v>434</v>
      </c>
      <c r="E4" s="46" t="s">
        <v>435</v>
      </c>
      <c r="F4" s="46"/>
      <c r="G4" s="43" t="s">
        <v>150</v>
      </c>
    </row>
    <row r="5" spans="1:7" ht="18.75" customHeight="1">
      <c r="A5" s="43"/>
      <c r="B5" s="43"/>
      <c r="C5" s="43"/>
      <c r="D5" s="46"/>
      <c r="E5" s="46"/>
      <c r="F5" s="46"/>
      <c r="G5" s="43"/>
    </row>
    <row r="6" spans="1:7" ht="18.75" customHeight="1">
      <c r="A6" s="43"/>
      <c r="B6" s="43" t="s">
        <v>151</v>
      </c>
      <c r="C6" s="43"/>
      <c r="D6" s="46" t="s">
        <v>436</v>
      </c>
      <c r="E6" s="46" t="s">
        <v>437</v>
      </c>
      <c r="F6" s="46"/>
      <c r="G6" s="209" t="s">
        <v>154</v>
      </c>
    </row>
    <row r="7" spans="1:7" ht="18.75" customHeight="1">
      <c r="A7" s="43"/>
      <c r="B7" s="43"/>
      <c r="C7" s="43"/>
      <c r="D7" s="46" t="s">
        <v>438</v>
      </c>
      <c r="E7" s="46" t="s">
        <v>157</v>
      </c>
      <c r="F7" s="46"/>
      <c r="G7" s="209" t="s">
        <v>839</v>
      </c>
    </row>
    <row r="8" spans="1:7" ht="18.75" customHeight="1">
      <c r="A8" s="43"/>
      <c r="B8" s="43"/>
      <c r="C8" s="43"/>
      <c r="F8" s="46"/>
      <c r="G8" s="209" t="s">
        <v>840</v>
      </c>
    </row>
    <row r="9" spans="1:7" ht="18.75" customHeight="1">
      <c r="A9" s="43"/>
      <c r="B9" s="43"/>
      <c r="C9" s="43"/>
      <c r="D9" s="46"/>
      <c r="E9" s="46"/>
      <c r="F9" s="46"/>
      <c r="G9" s="43"/>
    </row>
    <row r="10" spans="1:7" ht="18.75" customHeight="1">
      <c r="A10" s="43" t="s">
        <v>841</v>
      </c>
      <c r="B10" s="48" t="s">
        <v>847</v>
      </c>
      <c r="C10" s="48"/>
      <c r="D10" s="46" t="s">
        <v>438</v>
      </c>
      <c r="E10" s="46" t="s">
        <v>157</v>
      </c>
      <c r="F10" s="46"/>
      <c r="G10" s="43" t="s">
        <v>158</v>
      </c>
    </row>
    <row r="11" spans="1:7" ht="18.75" customHeight="1">
      <c r="A11" s="43"/>
      <c r="B11" s="43"/>
      <c r="C11" s="43"/>
      <c r="D11" s="46"/>
      <c r="E11" s="46"/>
      <c r="F11" s="46"/>
      <c r="G11" s="43"/>
    </row>
    <row r="12" spans="1:7" ht="18.75" customHeight="1">
      <c r="A12" s="43" t="s">
        <v>841</v>
      </c>
      <c r="B12" s="43" t="s">
        <v>846</v>
      </c>
      <c r="C12" s="43"/>
      <c r="D12" s="75" t="s">
        <v>439</v>
      </c>
      <c r="E12" s="75" t="s">
        <v>440</v>
      </c>
      <c r="F12" s="46"/>
      <c r="G12" s="43" t="s">
        <v>160</v>
      </c>
    </row>
    <row r="13" spans="1:7" ht="18.75" customHeight="1">
      <c r="A13" s="43"/>
      <c r="B13" s="43"/>
      <c r="C13" s="43"/>
      <c r="D13" s="471" t="s">
        <v>851</v>
      </c>
      <c r="E13" s="46"/>
      <c r="F13" s="46"/>
      <c r="G13" s="49"/>
    </row>
    <row r="14" spans="1:7" ht="18.75" customHeight="1">
      <c r="A14" s="43"/>
      <c r="B14" s="43"/>
      <c r="C14" s="43"/>
      <c r="D14" s="46"/>
      <c r="E14" s="46"/>
      <c r="F14" s="46"/>
      <c r="G14" s="49"/>
    </row>
    <row r="15" spans="1:7" ht="18.75" customHeight="1">
      <c r="A15" s="43" t="s">
        <v>841</v>
      </c>
      <c r="B15" s="43" t="s">
        <v>845</v>
      </c>
      <c r="C15" s="43"/>
      <c r="D15" s="46" t="s">
        <v>441</v>
      </c>
      <c r="E15" s="46" t="s">
        <v>442</v>
      </c>
      <c r="F15" s="46"/>
      <c r="G15" s="43" t="s">
        <v>162</v>
      </c>
    </row>
    <row r="16" spans="1:7" ht="18.75" customHeight="1">
      <c r="A16" s="43"/>
      <c r="B16" s="43"/>
      <c r="C16" s="43"/>
      <c r="D16" s="46"/>
      <c r="E16" s="46"/>
      <c r="F16" s="46"/>
      <c r="G16" s="43" t="s">
        <v>163</v>
      </c>
    </row>
    <row r="17" spans="1:7" ht="18.75" customHeight="1">
      <c r="A17" s="43"/>
      <c r="B17" s="43"/>
      <c r="C17" s="43"/>
      <c r="D17" s="46"/>
      <c r="E17" s="46"/>
      <c r="F17" s="46"/>
      <c r="G17" s="43"/>
    </row>
    <row r="18" spans="1:7" ht="18.75" customHeight="1">
      <c r="A18" s="43"/>
      <c r="B18" s="43" t="s">
        <v>164</v>
      </c>
      <c r="C18" s="43"/>
      <c r="D18" s="46" t="s">
        <v>443</v>
      </c>
      <c r="E18" s="46" t="s">
        <v>183</v>
      </c>
      <c r="F18" s="46"/>
      <c r="G18" s="43" t="s">
        <v>165</v>
      </c>
    </row>
    <row r="19" spans="1:7" ht="18.75" customHeight="1">
      <c r="A19" s="43"/>
      <c r="B19" s="43"/>
      <c r="C19" s="43"/>
      <c r="D19" s="46"/>
      <c r="E19" s="46"/>
      <c r="F19" s="46"/>
      <c r="G19" s="43" t="s">
        <v>166</v>
      </c>
    </row>
    <row r="20" spans="1:7" ht="18.75" customHeight="1">
      <c r="A20" s="43"/>
      <c r="B20" s="43"/>
      <c r="C20" s="43"/>
      <c r="D20" s="46"/>
      <c r="E20" s="46"/>
      <c r="F20" s="46"/>
      <c r="G20" s="43"/>
    </row>
    <row r="21" spans="1:7" ht="18.75" customHeight="1">
      <c r="A21" s="43" t="s">
        <v>841</v>
      </c>
      <c r="B21" s="43" t="s">
        <v>844</v>
      </c>
      <c r="C21" s="43"/>
      <c r="D21" s="46" t="s">
        <v>444</v>
      </c>
      <c r="E21" s="46" t="s">
        <v>435</v>
      </c>
      <c r="F21" s="46"/>
      <c r="G21" s="43" t="s">
        <v>167</v>
      </c>
    </row>
    <row r="22" spans="1:7" ht="18.75" customHeight="1">
      <c r="A22" s="43"/>
      <c r="B22" s="43"/>
      <c r="C22" s="43"/>
      <c r="D22" s="46"/>
      <c r="E22" s="46"/>
      <c r="F22" s="46"/>
      <c r="G22" s="43" t="s">
        <v>168</v>
      </c>
    </row>
    <row r="23" spans="1:7" ht="18.75" customHeight="1">
      <c r="A23" s="43"/>
      <c r="B23" s="43"/>
      <c r="C23" s="43"/>
      <c r="D23" s="46"/>
      <c r="E23" s="46"/>
      <c r="F23" s="46"/>
      <c r="G23" s="43"/>
    </row>
    <row r="24" spans="1:7" ht="18.75" customHeight="1">
      <c r="A24" s="43" t="s">
        <v>841</v>
      </c>
      <c r="B24" s="43" t="s">
        <v>843</v>
      </c>
      <c r="C24" s="43"/>
      <c r="D24" s="46" t="s">
        <v>445</v>
      </c>
      <c r="E24" s="46" t="s">
        <v>446</v>
      </c>
      <c r="F24" s="46"/>
      <c r="G24" s="43" t="s">
        <v>171</v>
      </c>
    </row>
    <row r="25" spans="1:7" ht="18.75" customHeight="1">
      <c r="A25" s="43"/>
      <c r="B25" s="43"/>
      <c r="C25" s="43"/>
      <c r="D25" s="46"/>
      <c r="E25" s="46"/>
      <c r="F25" s="46"/>
      <c r="G25" s="43" t="s">
        <v>172</v>
      </c>
    </row>
    <row r="26" spans="1:7" ht="18.75" customHeight="1">
      <c r="A26" s="43"/>
      <c r="B26" s="43"/>
      <c r="C26" s="43"/>
      <c r="D26" s="46"/>
      <c r="E26" s="46"/>
      <c r="F26" s="46"/>
      <c r="G26" s="43"/>
    </row>
    <row r="27" spans="1:7" ht="18.75" customHeight="1">
      <c r="A27" s="43" t="s">
        <v>841</v>
      </c>
      <c r="B27" s="43" t="s">
        <v>842</v>
      </c>
      <c r="C27" s="43"/>
      <c r="D27" s="46" t="s">
        <v>447</v>
      </c>
      <c r="E27" s="46" t="s">
        <v>183</v>
      </c>
      <c r="F27" s="46"/>
      <c r="G27" s="43" t="s">
        <v>174</v>
      </c>
    </row>
    <row r="28" spans="1:7" ht="18.75" customHeight="1">
      <c r="A28" s="43"/>
      <c r="B28" s="43"/>
      <c r="C28" s="43"/>
      <c r="D28" s="46"/>
      <c r="E28" s="46"/>
      <c r="F28" s="46"/>
      <c r="G28" s="43"/>
    </row>
    <row r="29" spans="1:7" ht="18.75" customHeight="1">
      <c r="A29" s="43"/>
      <c r="B29" s="43" t="s">
        <v>175</v>
      </c>
      <c r="C29" s="43"/>
      <c r="D29" s="46"/>
      <c r="E29" s="46"/>
      <c r="F29" s="46"/>
      <c r="G29" s="43"/>
    </row>
    <row r="30" spans="1:7" ht="18.75" customHeight="1">
      <c r="A30" s="43"/>
      <c r="B30" s="209" t="s">
        <v>176</v>
      </c>
      <c r="C30" s="43"/>
      <c r="D30" s="46" t="s">
        <v>448</v>
      </c>
      <c r="E30" s="46" t="s">
        <v>449</v>
      </c>
      <c r="F30" s="46"/>
      <c r="G30" s="43" t="s">
        <v>179</v>
      </c>
    </row>
    <row r="31" spans="1:7" ht="18.75" customHeight="1">
      <c r="A31" s="43"/>
      <c r="B31" s="43"/>
      <c r="C31" s="43"/>
      <c r="D31" s="46"/>
      <c r="E31" s="46"/>
      <c r="F31" s="46"/>
      <c r="G31" s="43" t="s">
        <v>180</v>
      </c>
    </row>
    <row r="32" spans="1:7" ht="18.75" customHeight="1">
      <c r="A32" s="43"/>
      <c r="B32" s="46"/>
      <c r="C32" s="43"/>
      <c r="D32" s="46"/>
      <c r="E32" s="46"/>
      <c r="F32" s="46"/>
      <c r="G32" s="43"/>
    </row>
    <row r="33" spans="1:7" ht="18.75" customHeight="1">
      <c r="A33" s="43"/>
      <c r="B33" s="43" t="s">
        <v>181</v>
      </c>
      <c r="D33" s="43"/>
      <c r="E33" s="46"/>
      <c r="F33" s="46"/>
      <c r="G33" s="43"/>
    </row>
    <row r="34" spans="1:7" ht="18.75" customHeight="1">
      <c r="A34" s="43"/>
      <c r="B34" s="209" t="s">
        <v>176</v>
      </c>
      <c r="C34" s="43"/>
      <c r="D34" s="50" t="s">
        <v>450</v>
      </c>
      <c r="E34" s="50" t="s">
        <v>451</v>
      </c>
      <c r="F34" s="46"/>
      <c r="G34" s="43" t="s">
        <v>184</v>
      </c>
    </row>
    <row r="35" spans="1:7" ht="18.75" customHeight="1">
      <c r="A35" s="43"/>
      <c r="B35" s="43"/>
      <c r="C35" s="46"/>
      <c r="D35" s="46"/>
      <c r="E35" s="46"/>
      <c r="F35" s="46"/>
      <c r="G35" s="43" t="s">
        <v>185</v>
      </c>
    </row>
    <row r="36" spans="1:7" ht="18.75" customHeight="1">
      <c r="A36" s="43"/>
      <c r="B36" s="43" t="s">
        <v>186</v>
      </c>
      <c r="C36" s="46"/>
      <c r="D36" s="46" t="s">
        <v>452</v>
      </c>
      <c r="E36" s="50" t="s">
        <v>453</v>
      </c>
      <c r="F36" s="46"/>
      <c r="G36" s="518" t="s">
        <v>848</v>
      </c>
    </row>
    <row r="37" spans="1:7" ht="18.75" customHeight="1">
      <c r="A37" s="43"/>
      <c r="B37" s="43"/>
      <c r="C37" s="46"/>
      <c r="D37" s="46"/>
      <c r="E37" s="46"/>
      <c r="F37" s="46"/>
      <c r="G37" s="519"/>
    </row>
    <row r="38" spans="1:7" ht="18.75" customHeight="1">
      <c r="A38" s="43" t="s">
        <v>187</v>
      </c>
      <c r="C38" s="46"/>
      <c r="D38" s="46"/>
      <c r="E38" s="46"/>
      <c r="F38" s="46"/>
      <c r="G38" s="209"/>
    </row>
    <row r="39" spans="1:7" s="8" customFormat="1" ht="18.75" customHeight="1">
      <c r="C39" s="9"/>
      <c r="D39" s="9"/>
      <c r="E39" s="9"/>
      <c r="F39" s="9"/>
      <c r="G39" s="5"/>
    </row>
    <row r="40" spans="1:7" ht="16.5" customHeight="1"/>
  </sheetData>
  <mergeCells count="1">
    <mergeCell ref="G36:G37"/>
  </mergeCells>
  <phoneticPr fontId="4"/>
  <printOptions horizontalCentered="1" verticalCentered="1"/>
  <pageMargins left="0.70866141732283472" right="0.70866141732283472" top="0.74803149606299213" bottom="0.74803149606299213" header="0.31496062992125984" footer="0.31496062992125984"/>
  <pageSetup paperSize="9" scale="91" fitToWidth="0" fitToHeight="0" orientation="portrait" useFirstPageNumber="1"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37"/>
  <sheetViews>
    <sheetView view="pageBreakPreview" zoomScale="80" zoomScaleNormal="85" zoomScaleSheetLayoutView="80" zoomScalePageLayoutView="85" workbookViewId="0">
      <selection activeCell="I18" sqref="I18"/>
    </sheetView>
  </sheetViews>
  <sheetFormatPr defaultColWidth="8.25" defaultRowHeight="18" customHeight="1"/>
  <cols>
    <col min="1" max="2" width="14.5625" style="240" customWidth="1"/>
    <col min="3" max="3" width="4.5625" style="240" customWidth="1"/>
    <col min="4" max="4" width="5.5625" style="240" customWidth="1"/>
    <col min="5" max="5" width="4.5" style="240" customWidth="1"/>
    <col min="6" max="6" width="14.5625" style="240" customWidth="1"/>
    <col min="7" max="7" width="5.8125" style="240" customWidth="1"/>
    <col min="8" max="8" width="5.5625" style="240" customWidth="1"/>
    <col min="9" max="9" width="15.5625" style="240" customWidth="1"/>
    <col min="10" max="16384" width="8.25" style="240"/>
  </cols>
  <sheetData>
    <row r="1" spans="1:9" ht="36.75" customHeight="1">
      <c r="A1" s="214" t="s">
        <v>3</v>
      </c>
      <c r="B1" s="239"/>
      <c r="C1" s="239"/>
      <c r="D1" s="239"/>
      <c r="E1" s="239"/>
      <c r="F1" s="239"/>
      <c r="G1" s="239"/>
      <c r="H1" s="239"/>
      <c r="I1" s="239"/>
    </row>
    <row r="2" spans="1:9" ht="18" customHeight="1">
      <c r="A2" s="241"/>
      <c r="B2" s="241"/>
      <c r="C2" s="241"/>
      <c r="D2" s="241"/>
      <c r="E2" s="241"/>
      <c r="F2" s="241"/>
      <c r="G2" s="241"/>
      <c r="H2" s="241"/>
      <c r="I2" s="241"/>
    </row>
    <row r="3" spans="1:9" ht="18" customHeight="1">
      <c r="A3" s="241" t="s">
        <v>660</v>
      </c>
      <c r="B3" s="241" t="s">
        <v>658</v>
      </c>
      <c r="C3" s="241"/>
      <c r="D3" s="241" t="s">
        <v>10</v>
      </c>
      <c r="E3" s="241"/>
      <c r="F3" s="241" t="s">
        <v>659</v>
      </c>
      <c r="G3" s="241"/>
      <c r="H3" s="241" t="s">
        <v>10</v>
      </c>
      <c r="I3" s="241" t="s">
        <v>11</v>
      </c>
    </row>
    <row r="4" spans="1:9" ht="9" customHeight="1">
      <c r="F4" s="241"/>
      <c r="G4" s="241"/>
    </row>
    <row r="5" spans="1:9" ht="18" customHeight="1">
      <c r="A5" s="240" t="s">
        <v>12</v>
      </c>
      <c r="B5" s="242" t="s">
        <v>620</v>
      </c>
      <c r="C5" s="241"/>
      <c r="D5" s="241" t="s">
        <v>26</v>
      </c>
      <c r="E5" s="241"/>
      <c r="F5" s="242" t="s">
        <v>648</v>
      </c>
      <c r="G5" s="241" t="s">
        <v>867</v>
      </c>
      <c r="H5" s="241" t="s">
        <v>15</v>
      </c>
      <c r="I5" s="241"/>
    </row>
    <row r="6" spans="1:9" ht="18" customHeight="1">
      <c r="A6" s="240" t="s">
        <v>14</v>
      </c>
      <c r="B6" s="243" t="s">
        <v>621</v>
      </c>
      <c r="C6" s="244" t="s">
        <v>867</v>
      </c>
      <c r="D6" s="241" t="s">
        <v>15</v>
      </c>
      <c r="E6" s="241"/>
      <c r="F6" s="243" t="s">
        <v>621</v>
      </c>
      <c r="G6" s="244" t="s">
        <v>867</v>
      </c>
      <c r="H6" s="241" t="s">
        <v>15</v>
      </c>
      <c r="I6" s="244"/>
    </row>
    <row r="7" spans="1:9" ht="18" customHeight="1">
      <c r="A7" s="240" t="s">
        <v>16</v>
      </c>
      <c r="B7" s="242" t="s">
        <v>622</v>
      </c>
      <c r="C7" s="241"/>
      <c r="D7" s="241" t="s">
        <v>15</v>
      </c>
      <c r="E7" s="241"/>
      <c r="F7" s="242" t="s">
        <v>622</v>
      </c>
      <c r="G7" s="241"/>
      <c r="H7" s="241" t="s">
        <v>15</v>
      </c>
      <c r="I7" s="241"/>
    </row>
    <row r="8" spans="1:9" ht="18" customHeight="1">
      <c r="A8" s="240" t="s">
        <v>17</v>
      </c>
      <c r="B8" s="242" t="s">
        <v>623</v>
      </c>
      <c r="C8" s="241"/>
      <c r="D8" s="241" t="s">
        <v>15</v>
      </c>
      <c r="E8" s="241"/>
      <c r="F8" s="242" t="s">
        <v>649</v>
      </c>
      <c r="G8" s="241" t="s">
        <v>867</v>
      </c>
      <c r="H8" s="241" t="s">
        <v>15</v>
      </c>
      <c r="I8" s="245"/>
    </row>
    <row r="9" spans="1:9" ht="18" customHeight="1">
      <c r="A9" s="240" t="s">
        <v>18</v>
      </c>
      <c r="B9" s="243" t="s">
        <v>624</v>
      </c>
      <c r="C9" s="244"/>
      <c r="D9" s="241" t="s">
        <v>15</v>
      </c>
      <c r="E9" s="241"/>
      <c r="F9" s="243" t="s">
        <v>624</v>
      </c>
      <c r="G9" s="244"/>
      <c r="H9" s="241" t="s">
        <v>15</v>
      </c>
      <c r="I9" s="241"/>
    </row>
    <row r="10" spans="1:9" ht="18" customHeight="1">
      <c r="A10" s="240" t="s">
        <v>19</v>
      </c>
      <c r="B10" s="242" t="s">
        <v>625</v>
      </c>
      <c r="C10" s="241"/>
      <c r="D10" s="241" t="s">
        <v>13</v>
      </c>
      <c r="E10" s="241"/>
      <c r="F10" s="242" t="s">
        <v>625</v>
      </c>
      <c r="G10" s="241"/>
      <c r="H10" s="241" t="s">
        <v>13</v>
      </c>
      <c r="I10" s="241"/>
    </row>
    <row r="11" spans="1:9" ht="18" customHeight="1">
      <c r="A11" s="240" t="s">
        <v>20</v>
      </c>
      <c r="B11" s="242" t="s">
        <v>626</v>
      </c>
      <c r="C11" s="241"/>
      <c r="D11" s="241" t="s">
        <v>13</v>
      </c>
      <c r="E11" s="241"/>
      <c r="F11" s="242" t="s">
        <v>650</v>
      </c>
      <c r="G11" s="241" t="s">
        <v>867</v>
      </c>
      <c r="H11" s="241" t="s">
        <v>15</v>
      </c>
      <c r="I11" s="241"/>
    </row>
    <row r="12" spans="1:9" ht="18" customHeight="1">
      <c r="A12" s="240" t="s">
        <v>21</v>
      </c>
      <c r="B12" s="242" t="s">
        <v>627</v>
      </c>
      <c r="C12" s="241"/>
      <c r="D12" s="241" t="s">
        <v>15</v>
      </c>
      <c r="E12" s="241"/>
      <c r="F12" s="242" t="s">
        <v>627</v>
      </c>
      <c r="G12" s="241"/>
      <c r="H12" s="241" t="s">
        <v>22</v>
      </c>
      <c r="I12" s="241"/>
    </row>
    <row r="13" spans="1:9" ht="18" customHeight="1">
      <c r="A13" s="240" t="s">
        <v>23</v>
      </c>
      <c r="B13" s="242" t="s">
        <v>628</v>
      </c>
      <c r="C13" s="241" t="s">
        <v>867</v>
      </c>
      <c r="D13" s="241" t="s">
        <v>15</v>
      </c>
      <c r="E13" s="241"/>
      <c r="F13" s="242" t="s">
        <v>628</v>
      </c>
      <c r="G13" s="241" t="s">
        <v>867</v>
      </c>
      <c r="H13" s="241" t="s">
        <v>15</v>
      </c>
      <c r="I13" s="241"/>
    </row>
    <row r="14" spans="1:9" ht="18" customHeight="1">
      <c r="A14" s="240" t="s">
        <v>24</v>
      </c>
      <c r="B14" s="242" t="s">
        <v>629</v>
      </c>
      <c r="C14" s="241"/>
      <c r="D14" s="241" t="s">
        <v>13</v>
      </c>
      <c r="E14" s="241"/>
      <c r="F14" s="242" t="s">
        <v>651</v>
      </c>
      <c r="G14" s="241"/>
      <c r="H14" s="241" t="s">
        <v>13</v>
      </c>
      <c r="I14" s="241"/>
    </row>
    <row r="15" spans="1:9" ht="18" customHeight="1">
      <c r="A15" s="240" t="s">
        <v>25</v>
      </c>
      <c r="B15" s="242" t="s">
        <v>630</v>
      </c>
      <c r="C15" s="241" t="s">
        <v>867</v>
      </c>
      <c r="D15" s="241" t="s">
        <v>15</v>
      </c>
      <c r="E15" s="241"/>
      <c r="F15" s="242" t="s">
        <v>652</v>
      </c>
      <c r="G15" s="241" t="s">
        <v>867</v>
      </c>
      <c r="H15" s="241" t="s">
        <v>26</v>
      </c>
      <c r="I15" s="241" t="s">
        <v>630</v>
      </c>
    </row>
    <row r="16" spans="1:9" ht="18" customHeight="1">
      <c r="A16" s="240" t="s">
        <v>27</v>
      </c>
      <c r="B16" s="242" t="s">
        <v>631</v>
      </c>
      <c r="C16" s="241"/>
      <c r="D16" s="241" t="s">
        <v>26</v>
      </c>
      <c r="E16" s="241"/>
      <c r="F16" s="242" t="s">
        <v>653</v>
      </c>
      <c r="G16" s="241"/>
      <c r="H16" s="241" t="s">
        <v>15</v>
      </c>
      <c r="I16" s="241" t="s">
        <v>657</v>
      </c>
    </row>
    <row r="17" spans="1:9" ht="18" customHeight="1">
      <c r="A17" s="240" t="s">
        <v>28</v>
      </c>
      <c r="B17" s="242" t="s">
        <v>632</v>
      </c>
      <c r="C17" s="241"/>
      <c r="D17" s="241" t="s">
        <v>26</v>
      </c>
      <c r="E17" s="241"/>
      <c r="F17" s="242" t="s">
        <v>632</v>
      </c>
      <c r="G17" s="241"/>
      <c r="H17" s="241" t="s">
        <v>26</v>
      </c>
      <c r="I17" s="241" t="s">
        <v>29</v>
      </c>
    </row>
    <row r="18" spans="1:9" ht="18" customHeight="1">
      <c r="A18" s="240" t="s">
        <v>30</v>
      </c>
      <c r="B18" s="242" t="s">
        <v>633</v>
      </c>
      <c r="C18" s="241"/>
      <c r="D18" s="241" t="s">
        <v>26</v>
      </c>
      <c r="E18" s="241"/>
      <c r="F18" s="242" t="s">
        <v>868</v>
      </c>
      <c r="G18" s="241"/>
      <c r="H18" s="241" t="s">
        <v>15</v>
      </c>
      <c r="I18" s="241"/>
    </row>
    <row r="19" spans="1:9" ht="18" customHeight="1">
      <c r="A19" s="240" t="s">
        <v>31</v>
      </c>
      <c r="B19" s="242" t="s">
        <v>634</v>
      </c>
      <c r="C19" s="241"/>
      <c r="D19" s="241" t="s">
        <v>26</v>
      </c>
      <c r="E19" s="241"/>
      <c r="F19" s="242" t="s">
        <v>634</v>
      </c>
      <c r="G19" s="241"/>
      <c r="H19" s="241" t="s">
        <v>26</v>
      </c>
      <c r="I19" s="241"/>
    </row>
    <row r="20" spans="1:9" ht="18" customHeight="1">
      <c r="A20" s="240" t="s">
        <v>32</v>
      </c>
      <c r="B20" s="242" t="s">
        <v>663</v>
      </c>
      <c r="C20" s="241"/>
      <c r="D20" s="241" t="s">
        <v>15</v>
      </c>
      <c r="E20" s="241"/>
      <c r="F20" s="242" t="s">
        <v>663</v>
      </c>
      <c r="G20" s="241"/>
      <c r="H20" s="241" t="s">
        <v>15</v>
      </c>
      <c r="I20" s="241"/>
    </row>
    <row r="21" spans="1:9" ht="18" customHeight="1">
      <c r="A21" s="240" t="s">
        <v>33</v>
      </c>
      <c r="B21" s="242" t="s">
        <v>635</v>
      </c>
      <c r="C21" s="241"/>
      <c r="D21" s="241" t="s">
        <v>15</v>
      </c>
      <c r="E21" s="241"/>
      <c r="F21" s="242" t="s">
        <v>635</v>
      </c>
      <c r="G21" s="241"/>
      <c r="H21" s="241" t="s">
        <v>15</v>
      </c>
      <c r="I21" s="241"/>
    </row>
    <row r="22" spans="1:9" ht="18" customHeight="1">
      <c r="A22" s="240" t="s">
        <v>34</v>
      </c>
      <c r="B22" s="242" t="s">
        <v>636</v>
      </c>
      <c r="C22" s="241"/>
      <c r="D22" s="241" t="s">
        <v>15</v>
      </c>
      <c r="E22" s="241"/>
      <c r="F22" s="242" t="s">
        <v>636</v>
      </c>
      <c r="G22" s="241"/>
      <c r="H22" s="241" t="s">
        <v>22</v>
      </c>
      <c r="I22" s="241"/>
    </row>
    <row r="23" spans="1:9" ht="18" customHeight="1">
      <c r="A23" s="240" t="s">
        <v>35</v>
      </c>
      <c r="B23" s="243" t="s">
        <v>637</v>
      </c>
      <c r="C23" s="244"/>
      <c r="D23" s="241" t="s">
        <v>15</v>
      </c>
      <c r="E23" s="241"/>
      <c r="F23" s="243" t="s">
        <v>654</v>
      </c>
      <c r="G23" s="244"/>
      <c r="H23" s="241" t="s">
        <v>15</v>
      </c>
      <c r="I23" s="246"/>
    </row>
    <row r="24" spans="1:9" ht="18" customHeight="1">
      <c r="A24" s="240" t="s">
        <v>36</v>
      </c>
      <c r="B24" s="243" t="s">
        <v>638</v>
      </c>
      <c r="C24" s="244" t="s">
        <v>867</v>
      </c>
      <c r="D24" s="241" t="s">
        <v>15</v>
      </c>
      <c r="E24" s="241"/>
      <c r="F24" s="243" t="s">
        <v>638</v>
      </c>
      <c r="G24" s="244" t="s">
        <v>867</v>
      </c>
      <c r="H24" s="241" t="s">
        <v>15</v>
      </c>
      <c r="I24" s="244"/>
    </row>
    <row r="25" spans="1:9" ht="18" customHeight="1">
      <c r="A25" s="240" t="s">
        <v>37</v>
      </c>
      <c r="B25" s="243" t="s">
        <v>639</v>
      </c>
      <c r="C25" s="244"/>
      <c r="D25" s="241" t="s">
        <v>15</v>
      </c>
      <c r="E25" s="241"/>
      <c r="F25" s="243" t="s">
        <v>664</v>
      </c>
      <c r="G25" s="244" t="s">
        <v>867</v>
      </c>
      <c r="H25" s="241" t="s">
        <v>15</v>
      </c>
      <c r="I25" s="244"/>
    </row>
    <row r="26" spans="1:9" ht="18" customHeight="1">
      <c r="A26" s="240" t="s">
        <v>38</v>
      </c>
      <c r="B26" s="243" t="s">
        <v>640</v>
      </c>
      <c r="C26" s="244" t="s">
        <v>867</v>
      </c>
      <c r="D26" s="241" t="s">
        <v>15</v>
      </c>
      <c r="E26" s="241"/>
      <c r="F26" s="243" t="s">
        <v>640</v>
      </c>
      <c r="G26" s="244" t="s">
        <v>867</v>
      </c>
      <c r="H26" s="241" t="s">
        <v>15</v>
      </c>
      <c r="I26" s="246"/>
    </row>
    <row r="27" spans="1:9" ht="18" customHeight="1">
      <c r="A27" s="240" t="s">
        <v>39</v>
      </c>
      <c r="B27" s="243" t="s">
        <v>641</v>
      </c>
      <c r="C27" s="244"/>
      <c r="D27" s="241" t="s">
        <v>15</v>
      </c>
      <c r="E27" s="241"/>
      <c r="F27" s="243" t="s">
        <v>641</v>
      </c>
      <c r="G27" s="244"/>
      <c r="H27" s="241" t="s">
        <v>15</v>
      </c>
      <c r="I27" s="244"/>
    </row>
    <row r="28" spans="1:9" ht="18" customHeight="1">
      <c r="A28" s="240" t="s">
        <v>40</v>
      </c>
      <c r="B28" s="243" t="s">
        <v>642</v>
      </c>
      <c r="C28" s="244"/>
      <c r="D28" s="241" t="s">
        <v>15</v>
      </c>
      <c r="E28" s="241"/>
      <c r="F28" s="243" t="s">
        <v>655</v>
      </c>
      <c r="G28" s="244" t="s">
        <v>867</v>
      </c>
      <c r="H28" s="241" t="s">
        <v>22</v>
      </c>
      <c r="I28" s="246"/>
    </row>
    <row r="29" spans="1:9" ht="18" customHeight="1">
      <c r="A29" s="240" t="s">
        <v>41</v>
      </c>
      <c r="B29" s="243" t="s">
        <v>643</v>
      </c>
      <c r="C29" s="244"/>
      <c r="D29" s="241" t="s">
        <v>15</v>
      </c>
      <c r="E29" s="241"/>
      <c r="F29" s="243" t="s">
        <v>643</v>
      </c>
      <c r="G29" s="244"/>
      <c r="H29" s="241" t="s">
        <v>15</v>
      </c>
      <c r="I29" s="244"/>
    </row>
    <row r="30" spans="1:9" ht="18" customHeight="1">
      <c r="A30" s="240" t="s">
        <v>42</v>
      </c>
      <c r="B30" s="243" t="s">
        <v>644</v>
      </c>
      <c r="C30" s="244"/>
      <c r="D30" s="241" t="s">
        <v>13</v>
      </c>
      <c r="E30" s="241"/>
      <c r="F30" s="243" t="s">
        <v>644</v>
      </c>
      <c r="G30" s="244"/>
      <c r="H30" s="241" t="s">
        <v>13</v>
      </c>
      <c r="I30" s="244"/>
    </row>
    <row r="31" spans="1:9" ht="18" customHeight="1">
      <c r="A31" s="240" t="s">
        <v>43</v>
      </c>
      <c r="B31" s="243" t="s">
        <v>645</v>
      </c>
      <c r="C31" s="244"/>
      <c r="D31" s="241" t="s">
        <v>15</v>
      </c>
      <c r="E31" s="241"/>
      <c r="F31" s="243" t="s">
        <v>656</v>
      </c>
      <c r="G31" s="244" t="s">
        <v>867</v>
      </c>
      <c r="H31" s="241" t="s">
        <v>15</v>
      </c>
      <c r="I31" s="244"/>
    </row>
    <row r="32" spans="1:9" ht="18" customHeight="1">
      <c r="A32" s="240" t="s">
        <v>44</v>
      </c>
      <c r="B32" s="243" t="s">
        <v>646</v>
      </c>
      <c r="C32" s="244"/>
      <c r="D32" s="241" t="s">
        <v>15</v>
      </c>
      <c r="E32" s="241"/>
      <c r="F32" s="243" t="s">
        <v>646</v>
      </c>
      <c r="G32" s="244"/>
      <c r="H32" s="241" t="s">
        <v>15</v>
      </c>
      <c r="I32" s="246"/>
    </row>
    <row r="33" spans="1:9" ht="18" customHeight="1">
      <c r="A33" s="240" t="s">
        <v>45</v>
      </c>
      <c r="B33" s="243" t="s">
        <v>647</v>
      </c>
      <c r="C33" s="244"/>
      <c r="D33" s="241" t="s">
        <v>15</v>
      </c>
      <c r="E33" s="241"/>
      <c r="F33" s="243" t="s">
        <v>152</v>
      </c>
      <c r="G33" s="244" t="s">
        <v>867</v>
      </c>
      <c r="H33" s="241" t="s">
        <v>15</v>
      </c>
      <c r="I33" s="243"/>
    </row>
    <row r="34" spans="1:9" ht="18" customHeight="1">
      <c r="A34" s="247"/>
    </row>
    <row r="35" spans="1:9" ht="18" customHeight="1">
      <c r="A35" s="240" t="s">
        <v>662</v>
      </c>
    </row>
    <row r="36" spans="1:9" ht="18" customHeight="1">
      <c r="A36" s="240" t="s">
        <v>666</v>
      </c>
      <c r="D36" s="242"/>
      <c r="E36" s="242"/>
    </row>
    <row r="37" spans="1:9" ht="18" customHeight="1">
      <c r="A37" s="240" t="s">
        <v>665</v>
      </c>
      <c r="D37" s="242"/>
      <c r="E37" s="242"/>
    </row>
  </sheetData>
  <phoneticPr fontId="4"/>
  <dataValidations count="2">
    <dataValidation type="list" allowBlank="1" showInputMessage="1" showErrorMessage="1" sqref="D5:E33 H5:H33" xr:uid="{00000000-0002-0000-0200-000000000000}">
      <formula1>"〇,△,×"</formula1>
    </dataValidation>
    <dataValidation type="list" allowBlank="1" showInputMessage="1" showErrorMessage="1" sqref="C5:C33 G5:G33" xr:uid="{4E5CCE98-D035-41E0-8C4B-7CD6C4E3F291}">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94" orientation="portrait" useFirstPageNumber="1" r:id="rId1"/>
  <headerFooter scaleWithDoc="0" alignWithMargins="0">
    <oddFooter>&amp;C2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D55"/>
  <sheetViews>
    <sheetView view="pageBreakPreview" topLeftCell="A25" zoomScale="85" zoomScaleNormal="85" zoomScaleSheetLayoutView="85" zoomScalePageLayoutView="85" workbookViewId="0">
      <selection activeCell="M4" sqref="M4"/>
    </sheetView>
  </sheetViews>
  <sheetFormatPr defaultColWidth="8.25" defaultRowHeight="21" customHeight="1"/>
  <cols>
    <col min="1" max="1" width="2.5625" style="228" customWidth="1"/>
    <col min="2" max="2" width="16.5625" style="228" customWidth="1"/>
    <col min="3" max="3" width="50.5625" style="228" customWidth="1"/>
    <col min="4" max="4" width="13.5625" style="228" customWidth="1"/>
    <col min="5" max="16384" width="8.25" style="228"/>
  </cols>
  <sheetData>
    <row r="1" spans="1:4" s="230" customFormat="1" ht="27" customHeight="1">
      <c r="A1" s="250" t="s">
        <v>702</v>
      </c>
      <c r="B1" s="248"/>
      <c r="C1" s="248"/>
      <c r="D1" s="248"/>
    </row>
    <row r="2" spans="1:4" s="230" customFormat="1" ht="27" customHeight="1">
      <c r="A2" s="251" t="s">
        <v>669</v>
      </c>
      <c r="B2" s="249"/>
      <c r="C2" s="249"/>
      <c r="D2" s="249"/>
    </row>
    <row r="3" spans="1:4" s="230" customFormat="1" ht="21" customHeight="1">
      <c r="D3" s="53"/>
    </row>
    <row r="4" spans="1:4" s="230" customFormat="1" ht="21" customHeight="1">
      <c r="A4" s="231" t="s">
        <v>675</v>
      </c>
      <c r="C4" s="231" t="s">
        <v>668</v>
      </c>
      <c r="D4" s="218" t="s">
        <v>46</v>
      </c>
    </row>
    <row r="5" spans="1:4" s="230" customFormat="1" ht="21" customHeight="1">
      <c r="C5" s="253" t="s">
        <v>682</v>
      </c>
      <c r="D5" s="53"/>
    </row>
    <row r="6" spans="1:4" ht="18" customHeight="1">
      <c r="A6" s="230"/>
      <c r="B6" s="230"/>
      <c r="C6" s="230"/>
      <c r="D6" s="53"/>
    </row>
    <row r="7" spans="1:4" ht="21" customHeight="1">
      <c r="A7" s="232" t="s">
        <v>674</v>
      </c>
      <c r="B7" s="232"/>
      <c r="C7" s="231" t="s">
        <v>47</v>
      </c>
      <c r="D7" s="218" t="s">
        <v>46</v>
      </c>
    </row>
    <row r="8" spans="1:4" ht="21" customHeight="1">
      <c r="A8" s="232"/>
      <c r="B8" s="232" t="s">
        <v>49</v>
      </c>
      <c r="C8" s="233" t="s">
        <v>688</v>
      </c>
      <c r="D8" s="53"/>
    </row>
    <row r="9" spans="1:4" ht="21" customHeight="1">
      <c r="A9" s="234"/>
      <c r="B9" s="234"/>
      <c r="C9" s="253" t="s">
        <v>682</v>
      </c>
      <c r="D9" s="53"/>
    </row>
    <row r="10" spans="1:4" ht="18" customHeight="1">
      <c r="A10" s="234"/>
      <c r="B10" s="234"/>
      <c r="C10" s="230"/>
      <c r="D10" s="53"/>
    </row>
    <row r="11" spans="1:4" ht="21" customHeight="1">
      <c r="A11" s="232" t="s">
        <v>676</v>
      </c>
      <c r="B11" s="232"/>
      <c r="C11" s="217" t="s">
        <v>50</v>
      </c>
      <c r="D11" s="218" t="s">
        <v>46</v>
      </c>
    </row>
    <row r="12" spans="1:4" ht="21" customHeight="1">
      <c r="A12" s="234"/>
      <c r="B12" s="232" t="s">
        <v>51</v>
      </c>
      <c r="C12" s="253" t="s">
        <v>682</v>
      </c>
      <c r="D12" s="53"/>
    </row>
    <row r="13" spans="1:4" ht="21" customHeight="1">
      <c r="A13" s="234"/>
      <c r="B13" s="234"/>
      <c r="C13" s="230"/>
      <c r="D13" s="53"/>
    </row>
    <row r="14" spans="1:4" ht="21" customHeight="1">
      <c r="A14" s="231" t="s">
        <v>677</v>
      </c>
      <c r="B14" s="232"/>
      <c r="C14" s="231" t="s">
        <v>191</v>
      </c>
      <c r="D14" s="218" t="s">
        <v>192</v>
      </c>
    </row>
    <row r="15" spans="1:4" ht="21" customHeight="1">
      <c r="A15" s="230"/>
      <c r="B15" s="234"/>
      <c r="C15" s="253" t="s">
        <v>682</v>
      </c>
      <c r="D15" s="53"/>
    </row>
    <row r="16" spans="1:4" ht="18" customHeight="1">
      <c r="A16" s="234"/>
      <c r="B16" s="234"/>
      <c r="C16" s="230"/>
      <c r="D16" s="53"/>
    </row>
    <row r="17" spans="1:4" ht="21" customHeight="1">
      <c r="A17" s="235" t="s">
        <v>678</v>
      </c>
      <c r="B17" s="230"/>
      <c r="C17" s="215" t="s">
        <v>52</v>
      </c>
      <c r="D17" s="53" t="s">
        <v>684</v>
      </c>
    </row>
    <row r="18" spans="1:4" ht="21" customHeight="1">
      <c r="A18" s="234"/>
      <c r="B18" s="234"/>
      <c r="C18" s="230"/>
      <c r="D18" s="53"/>
    </row>
    <row r="19" spans="1:4" ht="21" customHeight="1">
      <c r="A19" s="230" t="s">
        <v>679</v>
      </c>
      <c r="B19" s="234"/>
      <c r="C19" s="230" t="s">
        <v>686</v>
      </c>
      <c r="D19" s="53" t="s">
        <v>48</v>
      </c>
    </row>
    <row r="20" spans="1:4" ht="21" customHeight="1">
      <c r="A20" s="234"/>
      <c r="B20" s="230" t="s">
        <v>54</v>
      </c>
      <c r="C20" s="230" t="s">
        <v>687</v>
      </c>
      <c r="D20" s="53"/>
    </row>
    <row r="21" spans="1:4" ht="18" customHeight="1">
      <c r="A21" s="234"/>
      <c r="B21" s="234"/>
      <c r="C21" s="230"/>
      <c r="D21" s="53"/>
    </row>
    <row r="22" spans="1:4" ht="21" customHeight="1">
      <c r="A22" s="232" t="s">
        <v>680</v>
      </c>
      <c r="B22" s="232"/>
      <c r="C22" s="231" t="s">
        <v>681</v>
      </c>
      <c r="D22" s="218" t="s">
        <v>46</v>
      </c>
    </row>
    <row r="23" spans="1:4" ht="21" customHeight="1">
      <c r="A23" s="234"/>
      <c r="B23" s="234"/>
      <c r="C23" s="253" t="s">
        <v>682</v>
      </c>
      <c r="D23" s="53"/>
    </row>
    <row r="24" spans="1:4" ht="18" customHeight="1">
      <c r="A24" s="234"/>
      <c r="B24" s="234"/>
      <c r="C24" s="230"/>
      <c r="D24" s="53"/>
    </row>
    <row r="25" spans="1:4" ht="21" customHeight="1">
      <c r="A25" s="234" t="s">
        <v>673</v>
      </c>
      <c r="B25" s="234"/>
      <c r="C25" s="215" t="s">
        <v>55</v>
      </c>
      <c r="D25" s="53" t="s">
        <v>48</v>
      </c>
    </row>
    <row r="26" spans="1:4" ht="21" customHeight="1">
      <c r="A26" s="234"/>
      <c r="B26" s="234" t="s">
        <v>56</v>
      </c>
      <c r="C26" s="215"/>
      <c r="D26" s="53"/>
    </row>
    <row r="27" spans="1:4" ht="18" customHeight="1">
      <c r="A27" s="230"/>
      <c r="B27" s="230"/>
      <c r="C27" s="230"/>
      <c r="D27" s="53"/>
    </row>
    <row r="28" spans="1:4" ht="21" customHeight="1">
      <c r="A28" s="221" t="s">
        <v>670</v>
      </c>
      <c r="B28" s="221"/>
      <c r="C28" s="221" t="s">
        <v>685</v>
      </c>
      <c r="D28" s="236" t="s">
        <v>46</v>
      </c>
    </row>
    <row r="29" spans="1:4" ht="21" customHeight="1">
      <c r="A29" s="221" t="s">
        <v>601</v>
      </c>
      <c r="B29" s="237"/>
      <c r="C29" s="252" t="s">
        <v>689</v>
      </c>
      <c r="D29" s="238"/>
    </row>
    <row r="30" spans="1:4" ht="18" customHeight="1">
      <c r="A30" s="230"/>
      <c r="B30" s="230"/>
      <c r="C30" s="230"/>
      <c r="D30" s="53"/>
    </row>
    <row r="31" spans="1:4" ht="21" customHeight="1">
      <c r="A31" s="230" t="s">
        <v>57</v>
      </c>
      <c r="B31" s="230"/>
      <c r="C31" s="230" t="s">
        <v>58</v>
      </c>
      <c r="D31" s="53" t="s">
        <v>684</v>
      </c>
    </row>
    <row r="32" spans="1:4" ht="21" customHeight="1">
      <c r="A32" s="230"/>
      <c r="B32" s="230"/>
      <c r="C32" s="230" t="s">
        <v>59</v>
      </c>
      <c r="D32" s="53"/>
    </row>
    <row r="33" spans="1:4" ht="18" customHeight="1">
      <c r="A33" s="230"/>
      <c r="B33" s="230"/>
      <c r="C33" s="230"/>
      <c r="D33" s="53"/>
    </row>
    <row r="34" spans="1:4" ht="21" customHeight="1">
      <c r="A34" s="234" t="s">
        <v>672</v>
      </c>
      <c r="B34" s="234"/>
      <c r="C34" s="230" t="s">
        <v>683</v>
      </c>
      <c r="D34" s="53" t="s">
        <v>684</v>
      </c>
    </row>
    <row r="35" spans="1:4" ht="18" customHeight="1">
      <c r="A35" s="230"/>
      <c r="B35" s="230"/>
      <c r="C35" s="230"/>
      <c r="D35" s="53"/>
    </row>
    <row r="36" spans="1:4" ht="21" customHeight="1">
      <c r="A36" s="235" t="s">
        <v>671</v>
      </c>
      <c r="B36" s="230"/>
      <c r="C36" s="230" t="s">
        <v>60</v>
      </c>
      <c r="D36" s="53" t="s">
        <v>684</v>
      </c>
    </row>
    <row r="37" spans="1:4" ht="21" customHeight="1">
      <c r="A37" s="230"/>
      <c r="B37" s="230"/>
      <c r="C37" s="230"/>
      <c r="D37" s="53"/>
    </row>
    <row r="39" spans="1:4" ht="21" customHeight="1">
      <c r="A39" s="227"/>
      <c r="B39" s="227"/>
      <c r="C39" s="227"/>
      <c r="D39" s="227"/>
    </row>
    <row r="40" spans="1:4" ht="21" customHeight="1">
      <c r="A40" s="227"/>
      <c r="B40" s="227"/>
      <c r="C40" s="227"/>
      <c r="D40" s="227"/>
    </row>
    <row r="41" spans="1:4" ht="21" customHeight="1">
      <c r="A41" s="227"/>
      <c r="B41" s="227"/>
      <c r="C41" s="227"/>
      <c r="D41" s="227"/>
    </row>
    <row r="42" spans="1:4" ht="21" customHeight="1">
      <c r="A42" s="227"/>
      <c r="B42" s="227"/>
      <c r="C42" s="227"/>
      <c r="D42" s="227"/>
    </row>
    <row r="43" spans="1:4" ht="21" customHeight="1">
      <c r="A43" s="227"/>
      <c r="B43" s="227"/>
      <c r="C43" s="227"/>
      <c r="D43" s="227"/>
    </row>
    <row r="44" spans="1:4" ht="21" customHeight="1">
      <c r="A44" s="227"/>
      <c r="B44" s="227"/>
      <c r="C44" s="227"/>
      <c r="D44" s="227"/>
    </row>
    <row r="45" spans="1:4" ht="21" customHeight="1">
      <c r="A45" s="227"/>
      <c r="B45" s="227"/>
      <c r="C45" s="227"/>
      <c r="D45" s="227"/>
    </row>
    <row r="46" spans="1:4" ht="21" customHeight="1">
      <c r="A46" s="227"/>
      <c r="B46" s="227"/>
      <c r="C46" s="227"/>
      <c r="D46" s="227"/>
    </row>
    <row r="47" spans="1:4" ht="21" customHeight="1">
      <c r="A47" s="227"/>
      <c r="B47" s="227"/>
      <c r="C47" s="227"/>
      <c r="D47" s="227"/>
    </row>
    <row r="48" spans="1:4" ht="21" customHeight="1">
      <c r="A48" s="227"/>
      <c r="B48" s="227"/>
      <c r="C48" s="227"/>
      <c r="D48" s="227"/>
    </row>
    <row r="49" spans="1:4" ht="21" customHeight="1">
      <c r="A49" s="227"/>
      <c r="B49" s="227"/>
      <c r="C49" s="227"/>
      <c r="D49" s="227"/>
    </row>
    <row r="50" spans="1:4" ht="21" customHeight="1">
      <c r="A50" s="227"/>
      <c r="B50" s="227"/>
      <c r="C50" s="227"/>
      <c r="D50" s="227"/>
    </row>
    <row r="51" spans="1:4" ht="21" customHeight="1">
      <c r="A51" s="227"/>
    </row>
    <row r="55" spans="1:4" ht="21" customHeight="1">
      <c r="C55" s="207"/>
      <c r="D55" s="207"/>
    </row>
  </sheetData>
  <phoneticPr fontId="4"/>
  <printOptions horizontalCentered="1" verticalCentered="1"/>
  <pageMargins left="0.70866141732283472" right="0.70866141732283472" top="0.74803149606299213" bottom="0.74803149606299213" header="0.31496062992125984" footer="0.31496062992125984"/>
  <pageSetup paperSize="9" scale="92" orientation="portrait" useFirstPageNumber="1"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27"/>
  <sheetViews>
    <sheetView showGridLines="0" view="pageBreakPreview" topLeftCell="A25" zoomScale="80" zoomScaleNormal="80" zoomScaleSheetLayoutView="80" workbookViewId="0">
      <selection activeCell="H19" sqref="H19"/>
    </sheetView>
  </sheetViews>
  <sheetFormatPr defaultColWidth="8.25" defaultRowHeight="21" customHeight="1"/>
  <cols>
    <col min="1" max="1" width="2.5625" style="254" customWidth="1"/>
    <col min="2" max="2" width="85.5625" style="11" customWidth="1"/>
    <col min="3" max="16384" width="8.25" style="254"/>
  </cols>
  <sheetData>
    <row r="1" spans="1:4" s="228" customFormat="1" ht="27" customHeight="1">
      <c r="A1" s="250" t="s">
        <v>702</v>
      </c>
      <c r="B1" s="256"/>
      <c r="C1" s="223"/>
      <c r="D1" s="223"/>
    </row>
    <row r="2" spans="1:4" s="228" customFormat="1" ht="27" customHeight="1">
      <c r="A2" s="251" t="s">
        <v>694</v>
      </c>
      <c r="B2" s="257"/>
      <c r="C2" s="229"/>
      <c r="D2" s="229"/>
    </row>
    <row r="3" spans="1:4" ht="21" customHeight="1">
      <c r="B3" s="13" t="s">
        <v>852</v>
      </c>
    </row>
    <row r="5" spans="1:4" ht="21" customHeight="1">
      <c r="A5" s="14" t="s">
        <v>62</v>
      </c>
    </row>
    <row r="7" spans="1:4" ht="21" customHeight="1">
      <c r="B7" s="11" t="s">
        <v>63</v>
      </c>
    </row>
    <row r="10" spans="1:4" ht="21" customHeight="1">
      <c r="A10" s="14" t="s">
        <v>64</v>
      </c>
    </row>
    <row r="12" spans="1:4" ht="21" customHeight="1">
      <c r="A12" s="69"/>
      <c r="B12" s="11" t="s">
        <v>65</v>
      </c>
    </row>
    <row r="13" spans="1:4" ht="21" customHeight="1">
      <c r="A13" s="69"/>
      <c r="B13" s="11" t="s">
        <v>66</v>
      </c>
    </row>
    <row r="15" spans="1:4" ht="21" customHeight="1">
      <c r="A15" s="69"/>
      <c r="B15" s="11" t="s">
        <v>67</v>
      </c>
    </row>
    <row r="16" spans="1:4" ht="21" customHeight="1">
      <c r="A16" s="69"/>
      <c r="B16" s="11" t="s">
        <v>68</v>
      </c>
    </row>
    <row r="17" spans="1:2" ht="21" customHeight="1">
      <c r="A17" s="69"/>
      <c r="B17" s="11" t="s">
        <v>69</v>
      </c>
    </row>
    <row r="18" spans="1:2" ht="21" customHeight="1">
      <c r="A18" s="69"/>
      <c r="B18" s="11" t="s">
        <v>70</v>
      </c>
    </row>
    <row r="19" spans="1:2" ht="21" customHeight="1">
      <c r="A19" s="69"/>
    </row>
    <row r="21" spans="1:2" ht="21" customHeight="1">
      <c r="A21" s="69"/>
      <c r="B21" s="11" t="s">
        <v>71</v>
      </c>
    </row>
    <row r="22" spans="1:2" ht="21" customHeight="1">
      <c r="A22" s="69"/>
      <c r="B22" s="11" t="s">
        <v>691</v>
      </c>
    </row>
    <row r="23" spans="1:2" ht="21" customHeight="1">
      <c r="A23" s="69"/>
      <c r="B23" s="11" t="s">
        <v>690</v>
      </c>
    </row>
    <row r="24" spans="1:2" ht="21" customHeight="1">
      <c r="A24" s="69"/>
    </row>
    <row r="25" spans="1:2" ht="21" customHeight="1">
      <c r="B25" s="16" t="s">
        <v>72</v>
      </c>
    </row>
    <row r="26" spans="1:2" ht="21" customHeight="1">
      <c r="B26" s="11" t="s">
        <v>853</v>
      </c>
    </row>
    <row r="27" spans="1:2" ht="21" customHeight="1">
      <c r="B27" s="11" t="s">
        <v>854</v>
      </c>
    </row>
  </sheetData>
  <phoneticPr fontId="4"/>
  <printOptions horizontalCentered="1"/>
  <pageMargins left="0.70866141732283472" right="0.70866141732283472" top="0.74803149606299213" bottom="0.74803149606299213" header="0.31496062992125984" footer="0.31496062992125984"/>
  <pageSetup paperSize="9" scale="91"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20"/>
  <sheetViews>
    <sheetView showGridLines="0" view="pageBreakPreview" zoomScale="80" zoomScaleNormal="80" zoomScaleSheetLayoutView="80" workbookViewId="0">
      <selection activeCell="C8" sqref="C8"/>
    </sheetView>
  </sheetViews>
  <sheetFormatPr defaultColWidth="8.0625" defaultRowHeight="18" customHeight="1"/>
  <cols>
    <col min="1" max="1" width="1.5625" style="1" customWidth="1"/>
    <col min="2" max="2" width="2.75" style="1" customWidth="1"/>
    <col min="3" max="3" width="65.5625" style="1" customWidth="1"/>
    <col min="4" max="6" width="11.5625" style="1" customWidth="1"/>
    <col min="7" max="16384" width="8.0625" style="1"/>
  </cols>
  <sheetData>
    <row r="1" spans="1:6" s="3" customFormat="1" ht="27" customHeight="1">
      <c r="A1" s="258" t="s">
        <v>4</v>
      </c>
      <c r="C1" s="260"/>
      <c r="D1" s="7"/>
      <c r="E1" s="7"/>
      <c r="F1" s="7"/>
    </row>
    <row r="2" spans="1:6" ht="27" customHeight="1">
      <c r="A2" s="259" t="s">
        <v>701</v>
      </c>
      <c r="C2" s="261"/>
      <c r="D2" s="261"/>
      <c r="E2" s="261"/>
      <c r="F2" s="261"/>
    </row>
    <row r="3" spans="1:6" ht="16.5" customHeight="1">
      <c r="B3" s="18"/>
      <c r="C3" s="18"/>
      <c r="D3" s="18"/>
      <c r="E3" s="18"/>
      <c r="F3" s="19" t="s">
        <v>695</v>
      </c>
    </row>
    <row r="4" spans="1:6" ht="18" customHeight="1">
      <c r="B4" s="262"/>
      <c r="C4" s="202"/>
      <c r="D4" s="20" t="s">
        <v>74</v>
      </c>
      <c r="E4" s="20" t="s">
        <v>75</v>
      </c>
      <c r="F4" s="21" t="s">
        <v>76</v>
      </c>
    </row>
    <row r="5" spans="1:6" ht="18" customHeight="1">
      <c r="B5" s="477">
        <v>1</v>
      </c>
      <c r="C5" s="478" t="s">
        <v>77</v>
      </c>
      <c r="D5" s="479"/>
      <c r="E5" s="479"/>
      <c r="F5" s="480"/>
    </row>
    <row r="6" spans="1:6" ht="75" customHeight="1">
      <c r="B6" s="477"/>
      <c r="C6" s="203" t="s">
        <v>700</v>
      </c>
      <c r="D6" s="22" t="s">
        <v>78</v>
      </c>
      <c r="E6" s="23" t="s">
        <v>79</v>
      </c>
      <c r="F6" s="24" t="s">
        <v>80</v>
      </c>
    </row>
    <row r="7" spans="1:6" ht="17.25" customHeight="1">
      <c r="B7" s="477">
        <v>2</v>
      </c>
      <c r="C7" s="481" t="s">
        <v>81</v>
      </c>
      <c r="D7" s="482"/>
      <c r="E7" s="482"/>
      <c r="F7" s="483"/>
    </row>
    <row r="8" spans="1:6" ht="60" customHeight="1">
      <c r="B8" s="477"/>
      <c r="C8" s="204" t="s">
        <v>696</v>
      </c>
      <c r="D8" s="25"/>
      <c r="E8" s="25"/>
      <c r="F8" s="25"/>
    </row>
    <row r="9" spans="1:6" ht="18" customHeight="1">
      <c r="B9" s="477">
        <v>3</v>
      </c>
      <c r="C9" s="481" t="s">
        <v>82</v>
      </c>
      <c r="D9" s="482"/>
      <c r="E9" s="482"/>
      <c r="F9" s="483"/>
    </row>
    <row r="10" spans="1:6" ht="100.5" customHeight="1">
      <c r="B10" s="477"/>
      <c r="C10" s="203" t="s">
        <v>697</v>
      </c>
      <c r="D10" s="26" t="s">
        <v>83</v>
      </c>
      <c r="E10" s="22" t="s">
        <v>698</v>
      </c>
      <c r="F10" s="24" t="s">
        <v>84</v>
      </c>
    </row>
    <row r="11" spans="1:6" ht="18" customHeight="1">
      <c r="B11" s="477">
        <v>4</v>
      </c>
      <c r="C11" s="484" t="s">
        <v>85</v>
      </c>
      <c r="D11" s="485"/>
      <c r="E11" s="485"/>
      <c r="F11" s="486"/>
    </row>
    <row r="12" spans="1:6" ht="150" customHeight="1">
      <c r="B12" s="477"/>
      <c r="C12" s="203" t="s">
        <v>86</v>
      </c>
      <c r="D12" s="27"/>
      <c r="E12" s="27"/>
      <c r="F12" s="28"/>
    </row>
    <row r="13" spans="1:6" ht="18" customHeight="1">
      <c r="B13" s="487">
        <v>5</v>
      </c>
      <c r="C13" s="488" t="s">
        <v>87</v>
      </c>
      <c r="D13" s="489"/>
      <c r="E13" s="489"/>
      <c r="F13" s="490"/>
    </row>
    <row r="14" spans="1:6" ht="60" customHeight="1">
      <c r="B14" s="487"/>
      <c r="C14" s="205" t="s">
        <v>88</v>
      </c>
      <c r="D14" s="29"/>
      <c r="E14" s="29"/>
      <c r="F14" s="30"/>
    </row>
    <row r="15" spans="1:6" ht="18" customHeight="1">
      <c r="B15" s="477">
        <v>6</v>
      </c>
      <c r="C15" s="484" t="s">
        <v>89</v>
      </c>
      <c r="D15" s="485"/>
      <c r="E15" s="485"/>
      <c r="F15" s="486"/>
    </row>
    <row r="16" spans="1:6" ht="90" customHeight="1">
      <c r="B16" s="477"/>
      <c r="C16" s="203" t="s">
        <v>90</v>
      </c>
      <c r="D16" s="27"/>
      <c r="E16" s="27"/>
      <c r="F16" s="28"/>
    </row>
    <row r="17" spans="2:6" ht="18" customHeight="1">
      <c r="B17" s="477">
        <v>7</v>
      </c>
      <c r="C17" s="484" t="s">
        <v>91</v>
      </c>
      <c r="D17" s="485"/>
      <c r="E17" s="485"/>
      <c r="F17" s="486"/>
    </row>
    <row r="18" spans="2:6" ht="60" customHeight="1">
      <c r="B18" s="477"/>
      <c r="C18" s="203" t="s">
        <v>92</v>
      </c>
      <c r="D18" s="27"/>
      <c r="E18" s="27"/>
      <c r="F18" s="31"/>
    </row>
    <row r="19" spans="2:6" ht="18" customHeight="1">
      <c r="B19" s="477">
        <v>8</v>
      </c>
      <c r="C19" s="481" t="s">
        <v>93</v>
      </c>
      <c r="D19" s="482"/>
      <c r="E19" s="482"/>
      <c r="F19" s="483"/>
    </row>
    <row r="20" spans="2:6" ht="60" customHeight="1">
      <c r="B20" s="477"/>
      <c r="C20" s="204" t="s">
        <v>699</v>
      </c>
      <c r="D20" s="23" t="s">
        <v>94</v>
      </c>
      <c r="E20" s="32"/>
      <c r="F20" s="33"/>
    </row>
  </sheetData>
  <mergeCells count="16">
    <mergeCell ref="B11:B12"/>
    <mergeCell ref="C11:F11"/>
    <mergeCell ref="B13:B14"/>
    <mergeCell ref="C13:F13"/>
    <mergeCell ref="B19:B20"/>
    <mergeCell ref="C19:F19"/>
    <mergeCell ref="B15:B16"/>
    <mergeCell ref="C15:F15"/>
    <mergeCell ref="B17:B18"/>
    <mergeCell ref="C17:F17"/>
    <mergeCell ref="B5:B6"/>
    <mergeCell ref="C5:F5"/>
    <mergeCell ref="B7:B8"/>
    <mergeCell ref="C7:F7"/>
    <mergeCell ref="B9:B10"/>
    <mergeCell ref="C9:F9"/>
  </mergeCells>
  <phoneticPr fontId="4"/>
  <printOptions horizontalCentered="1"/>
  <pageMargins left="0.70866141732283472" right="0.70866141732283472" top="0.74803149606299213" bottom="0.74803149606299213" header="0.31496062992125984" footer="0.31496062992125984"/>
  <pageSetup paperSize="9" scale="7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N41"/>
  <sheetViews>
    <sheetView showGridLines="0" view="pageBreakPreview" topLeftCell="A40" zoomScale="80" zoomScaleNormal="80" zoomScaleSheetLayoutView="80" workbookViewId="0">
      <selection activeCell="B15" sqref="B15:C15"/>
    </sheetView>
  </sheetViews>
  <sheetFormatPr defaultColWidth="8.5625" defaultRowHeight="21" customHeight="1"/>
  <cols>
    <col min="1" max="1" width="1.5625" style="208" customWidth="1"/>
    <col min="2" max="3" width="9.75" style="82" customWidth="1"/>
    <col min="4" max="5" width="7.8125" style="82" customWidth="1"/>
    <col min="6" max="6" width="11.25" style="82" customWidth="1"/>
    <col min="7" max="7" width="11.0625" style="82" customWidth="1"/>
    <col min="8" max="9" width="8.8125" style="82" customWidth="1"/>
    <col min="10" max="10" width="11.25" style="82" customWidth="1"/>
    <col min="11" max="11" width="1.5" style="82" customWidth="1"/>
    <col min="12" max="12" width="23.5" style="82" customWidth="1"/>
    <col min="13" max="13" width="11.5" style="82" customWidth="1"/>
    <col min="14" max="14" width="1.5625" style="82" customWidth="1"/>
    <col min="15" max="16384" width="8.5625" style="82"/>
  </cols>
  <sheetData>
    <row r="1" spans="1:14" s="228" customFormat="1" ht="27" customHeight="1">
      <c r="A1" s="250" t="s">
        <v>702</v>
      </c>
      <c r="C1" s="256"/>
      <c r="D1" s="223"/>
      <c r="E1" s="223"/>
    </row>
    <row r="2" spans="1:14" s="228" customFormat="1" ht="27" customHeight="1">
      <c r="A2" s="251" t="s">
        <v>704</v>
      </c>
      <c r="C2" s="257"/>
      <c r="D2" s="229"/>
      <c r="E2" s="229"/>
    </row>
    <row r="3" spans="1:14" ht="21" customHeight="1">
      <c r="B3" s="86"/>
      <c r="C3" s="85"/>
      <c r="D3" s="85"/>
      <c r="E3" s="85"/>
      <c r="F3" s="85"/>
      <c r="G3" s="85"/>
      <c r="H3" s="85"/>
      <c r="I3" s="85"/>
      <c r="J3" s="85"/>
      <c r="K3" s="85"/>
      <c r="L3" s="85"/>
    </row>
    <row r="4" spans="1:14" ht="21" customHeight="1" thickBot="1">
      <c r="B4" s="87" t="s">
        <v>519</v>
      </c>
      <c r="C4" s="85"/>
      <c r="D4" s="88" t="s">
        <v>108</v>
      </c>
      <c r="E4" s="88" t="s">
        <v>108</v>
      </c>
      <c r="F4" s="89" t="s">
        <v>520</v>
      </c>
      <c r="G4" s="90" t="s">
        <v>521</v>
      </c>
      <c r="H4" s="88" t="s">
        <v>522</v>
      </c>
      <c r="I4" s="88" t="s">
        <v>522</v>
      </c>
      <c r="J4" s="173" t="s">
        <v>591</v>
      </c>
      <c r="K4" s="85"/>
      <c r="L4" s="87" t="s">
        <v>519</v>
      </c>
      <c r="M4" s="173" t="s">
        <v>591</v>
      </c>
    </row>
    <row r="5" spans="1:14" ht="21" customHeight="1" thickBot="1">
      <c r="B5" s="509" t="s">
        <v>523</v>
      </c>
      <c r="C5" s="510"/>
      <c r="D5" s="91" t="s">
        <v>524</v>
      </c>
      <c r="E5" s="91" t="s">
        <v>525</v>
      </c>
      <c r="F5" s="91" t="s">
        <v>526</v>
      </c>
      <c r="G5" s="91" t="s">
        <v>527</v>
      </c>
      <c r="H5" s="92" t="s">
        <v>528</v>
      </c>
      <c r="I5" s="92" t="s">
        <v>529</v>
      </c>
      <c r="J5" s="92" t="s">
        <v>530</v>
      </c>
      <c r="K5" s="93"/>
      <c r="L5" s="493" t="s">
        <v>531</v>
      </c>
      <c r="M5" s="494"/>
      <c r="N5" s="94"/>
    </row>
    <row r="6" spans="1:14" ht="21" customHeight="1">
      <c r="B6" s="503" t="s">
        <v>532</v>
      </c>
      <c r="C6" s="504"/>
      <c r="D6" s="95">
        <v>0</v>
      </c>
      <c r="E6" s="95">
        <v>0</v>
      </c>
      <c r="F6" s="95">
        <v>619000</v>
      </c>
      <c r="G6" s="95">
        <v>1185000</v>
      </c>
      <c r="H6" s="96">
        <v>0</v>
      </c>
      <c r="I6" s="96">
        <v>0</v>
      </c>
      <c r="J6" s="97">
        <f t="shared" ref="J6:J10" si="0">SUM(D6:I6)</f>
        <v>1804000</v>
      </c>
      <c r="L6" s="264" t="s">
        <v>533</v>
      </c>
      <c r="M6" s="98">
        <v>7331611</v>
      </c>
      <c r="N6" s="99"/>
    </row>
    <row r="7" spans="1:14" ht="21" customHeight="1">
      <c r="B7" s="511" t="s">
        <v>534</v>
      </c>
      <c r="C7" s="512"/>
      <c r="D7" s="95">
        <v>0</v>
      </c>
      <c r="E7" s="95">
        <v>0</v>
      </c>
      <c r="F7" s="100">
        <v>0</v>
      </c>
      <c r="G7" s="100">
        <v>0</v>
      </c>
      <c r="H7" s="96">
        <v>0</v>
      </c>
      <c r="I7" s="507"/>
      <c r="J7" s="101">
        <f t="shared" si="0"/>
        <v>0</v>
      </c>
      <c r="L7" s="265" t="s">
        <v>535</v>
      </c>
      <c r="M7" s="102">
        <v>580000</v>
      </c>
      <c r="N7" s="99"/>
    </row>
    <row r="8" spans="1:14" ht="21" customHeight="1">
      <c r="B8" s="495" t="s">
        <v>536</v>
      </c>
      <c r="C8" s="496"/>
      <c r="D8" s="95">
        <v>0</v>
      </c>
      <c r="E8" s="95">
        <v>0</v>
      </c>
      <c r="F8" s="100">
        <v>213000</v>
      </c>
      <c r="G8" s="100">
        <v>147000</v>
      </c>
      <c r="H8" s="96">
        <v>0</v>
      </c>
      <c r="I8" s="513"/>
      <c r="J8" s="101">
        <f t="shared" si="0"/>
        <v>360000</v>
      </c>
      <c r="L8" s="266" t="s">
        <v>537</v>
      </c>
      <c r="M8" s="102">
        <v>16000</v>
      </c>
      <c r="N8" s="99"/>
    </row>
    <row r="9" spans="1:14" ht="21" customHeight="1">
      <c r="B9" s="495" t="s">
        <v>538</v>
      </c>
      <c r="C9" s="496"/>
      <c r="D9" s="95">
        <v>0</v>
      </c>
      <c r="E9" s="95">
        <v>0</v>
      </c>
      <c r="F9" s="100">
        <v>0</v>
      </c>
      <c r="G9" s="100">
        <v>0</v>
      </c>
      <c r="H9" s="96">
        <v>0</v>
      </c>
      <c r="I9" s="513"/>
      <c r="J9" s="101">
        <f t="shared" si="0"/>
        <v>0</v>
      </c>
      <c r="L9" s="266" t="s">
        <v>539</v>
      </c>
      <c r="M9" s="102">
        <v>19500</v>
      </c>
      <c r="N9" s="99"/>
    </row>
    <row r="10" spans="1:14" ht="21" customHeight="1" thickBot="1">
      <c r="B10" s="514" t="s">
        <v>540</v>
      </c>
      <c r="C10" s="515"/>
      <c r="D10" s="103">
        <v>0</v>
      </c>
      <c r="E10" s="104">
        <v>0</v>
      </c>
      <c r="F10" s="104">
        <v>0</v>
      </c>
      <c r="G10" s="104">
        <v>20000</v>
      </c>
      <c r="H10" s="104">
        <v>0</v>
      </c>
      <c r="I10" s="513"/>
      <c r="J10" s="105">
        <f t="shared" si="0"/>
        <v>20000</v>
      </c>
      <c r="L10" s="267" t="s">
        <v>541</v>
      </c>
      <c r="M10" s="106">
        <v>0</v>
      </c>
      <c r="N10" s="99"/>
    </row>
    <row r="11" spans="1:14" ht="21" customHeight="1" thickTop="1" thickBot="1">
      <c r="B11" s="516" t="s">
        <v>530</v>
      </c>
      <c r="C11" s="517"/>
      <c r="D11" s="107">
        <v>0</v>
      </c>
      <c r="E11" s="103">
        <v>0</v>
      </c>
      <c r="F11" s="108">
        <f>SUM(F6:F10)</f>
        <v>832000</v>
      </c>
      <c r="G11" s="109">
        <f>SUM(G6:G10)</f>
        <v>1352000</v>
      </c>
      <c r="H11" s="107">
        <v>0</v>
      </c>
      <c r="I11" s="271">
        <v>0</v>
      </c>
      <c r="J11" s="272">
        <f>SUM(D11:I11)</f>
        <v>2184000</v>
      </c>
      <c r="L11" s="263" t="s">
        <v>530</v>
      </c>
      <c r="M11" s="111">
        <f>SUM(M6:M10)</f>
        <v>7947111</v>
      </c>
      <c r="N11" s="112"/>
    </row>
    <row r="12" spans="1:14" ht="21" customHeight="1" thickBot="1">
      <c r="B12" s="113" t="s">
        <v>542</v>
      </c>
      <c r="C12" s="85"/>
      <c r="D12" s="114" t="s">
        <v>108</v>
      </c>
      <c r="E12" s="115" t="s">
        <v>108</v>
      </c>
      <c r="F12" s="116"/>
      <c r="G12" s="116"/>
      <c r="H12" s="114" t="s">
        <v>522</v>
      </c>
      <c r="I12" s="114" t="s">
        <v>522</v>
      </c>
      <c r="J12" s="116"/>
      <c r="L12" s="113" t="s">
        <v>542</v>
      </c>
      <c r="M12" s="116"/>
      <c r="N12" s="85"/>
    </row>
    <row r="13" spans="1:14" ht="21" customHeight="1" thickBot="1">
      <c r="B13" s="509" t="s">
        <v>97</v>
      </c>
      <c r="C13" s="510"/>
      <c r="D13" s="91" t="s">
        <v>524</v>
      </c>
      <c r="E13" s="91" t="s">
        <v>525</v>
      </c>
      <c r="F13" s="91" t="s">
        <v>526</v>
      </c>
      <c r="G13" s="91" t="s">
        <v>527</v>
      </c>
      <c r="H13" s="92" t="s">
        <v>528</v>
      </c>
      <c r="I13" s="92" t="s">
        <v>529</v>
      </c>
      <c r="J13" s="117" t="s">
        <v>530</v>
      </c>
      <c r="L13" s="493" t="s">
        <v>531</v>
      </c>
      <c r="M13" s="494"/>
      <c r="N13" s="94"/>
    </row>
    <row r="14" spans="1:14" ht="21" customHeight="1">
      <c r="B14" s="503" t="s">
        <v>543</v>
      </c>
      <c r="C14" s="504"/>
      <c r="D14" s="95">
        <v>0</v>
      </c>
      <c r="E14" s="95">
        <v>0</v>
      </c>
      <c r="F14" s="95">
        <v>223910</v>
      </c>
      <c r="G14" s="95">
        <v>425400</v>
      </c>
      <c r="H14" s="96">
        <v>0</v>
      </c>
      <c r="I14" s="96">
        <v>0</v>
      </c>
      <c r="J14" s="101">
        <f t="shared" ref="J14:J22" si="1">SUM(D14:I14)</f>
        <v>649310</v>
      </c>
      <c r="L14" s="264" t="s">
        <v>544</v>
      </c>
      <c r="M14" s="174">
        <v>66000</v>
      </c>
      <c r="N14" s="118"/>
    </row>
    <row r="15" spans="1:14" ht="21" customHeight="1">
      <c r="B15" s="505" t="s">
        <v>545</v>
      </c>
      <c r="C15" s="506"/>
      <c r="D15" s="95">
        <v>0</v>
      </c>
      <c r="E15" s="95">
        <v>0</v>
      </c>
      <c r="F15" s="100">
        <v>0</v>
      </c>
      <c r="G15" s="100">
        <v>0</v>
      </c>
      <c r="H15" s="96">
        <v>0</v>
      </c>
      <c r="I15" s="507"/>
      <c r="J15" s="119">
        <f t="shared" si="1"/>
        <v>0</v>
      </c>
      <c r="K15" s="93"/>
      <c r="L15" s="268" t="s">
        <v>546</v>
      </c>
      <c r="M15" s="175">
        <v>4800</v>
      </c>
      <c r="N15" s="118"/>
    </row>
    <row r="16" spans="1:14" ht="21" customHeight="1">
      <c r="B16" s="495" t="s">
        <v>547</v>
      </c>
      <c r="C16" s="496"/>
      <c r="D16" s="95">
        <v>0</v>
      </c>
      <c r="E16" s="95">
        <v>0</v>
      </c>
      <c r="F16" s="100">
        <v>488730</v>
      </c>
      <c r="G16" s="100">
        <v>705430</v>
      </c>
      <c r="H16" s="96">
        <v>0</v>
      </c>
      <c r="I16" s="508"/>
      <c r="J16" s="96">
        <f t="shared" si="1"/>
        <v>1194160</v>
      </c>
      <c r="K16" s="93"/>
      <c r="L16" s="268" t="s">
        <v>548</v>
      </c>
      <c r="M16" s="175">
        <v>240000</v>
      </c>
      <c r="N16" s="118"/>
    </row>
    <row r="17" spans="2:14" ht="21" customHeight="1">
      <c r="B17" s="495" t="s">
        <v>549</v>
      </c>
      <c r="C17" s="496"/>
      <c r="D17" s="95">
        <v>0</v>
      </c>
      <c r="E17" s="95">
        <v>0</v>
      </c>
      <c r="F17" s="100">
        <v>51300</v>
      </c>
      <c r="G17" s="100">
        <v>64020</v>
      </c>
      <c r="H17" s="96">
        <v>0</v>
      </c>
      <c r="I17" s="120">
        <v>0</v>
      </c>
      <c r="J17" s="119">
        <f t="shared" si="1"/>
        <v>115320</v>
      </c>
      <c r="K17" s="93"/>
      <c r="L17" s="268" t="s">
        <v>550</v>
      </c>
      <c r="M17" s="175">
        <v>7540</v>
      </c>
      <c r="N17" s="118"/>
    </row>
    <row r="18" spans="2:14" ht="21" customHeight="1">
      <c r="B18" s="497" t="s">
        <v>551</v>
      </c>
      <c r="C18" s="498"/>
      <c r="D18" s="95">
        <v>0</v>
      </c>
      <c r="E18" s="95">
        <v>0</v>
      </c>
      <c r="F18" s="176">
        <v>130000</v>
      </c>
      <c r="G18" s="176">
        <v>88000</v>
      </c>
      <c r="H18" s="96">
        <v>0</v>
      </c>
      <c r="I18" s="121"/>
      <c r="J18" s="119">
        <f t="shared" si="1"/>
        <v>218000</v>
      </c>
      <c r="K18" s="93"/>
      <c r="L18" s="268" t="s">
        <v>552</v>
      </c>
      <c r="M18" s="159">
        <v>7068</v>
      </c>
      <c r="N18" s="118"/>
    </row>
    <row r="19" spans="2:14" ht="21" customHeight="1">
      <c r="B19" s="497" t="s">
        <v>553</v>
      </c>
      <c r="C19" s="498"/>
      <c r="D19" s="95">
        <v>0</v>
      </c>
      <c r="E19" s="95">
        <v>0</v>
      </c>
      <c r="F19" s="176">
        <v>107252</v>
      </c>
      <c r="G19" s="176">
        <v>92550</v>
      </c>
      <c r="H19" s="96">
        <v>0</v>
      </c>
      <c r="I19" s="100">
        <v>0</v>
      </c>
      <c r="J19" s="119">
        <f t="shared" si="1"/>
        <v>199802</v>
      </c>
      <c r="K19" s="93"/>
      <c r="L19" s="268" t="s">
        <v>554</v>
      </c>
      <c r="M19" s="159">
        <v>22110</v>
      </c>
      <c r="N19" s="118"/>
    </row>
    <row r="20" spans="2:14" ht="21" customHeight="1" thickBot="1">
      <c r="B20" s="497" t="s">
        <v>555</v>
      </c>
      <c r="C20" s="498"/>
      <c r="D20" s="95">
        <v>0</v>
      </c>
      <c r="E20" s="95">
        <v>0</v>
      </c>
      <c r="F20" s="176">
        <v>390</v>
      </c>
      <c r="G20" s="176">
        <v>14976</v>
      </c>
      <c r="H20" s="96">
        <v>0</v>
      </c>
      <c r="I20" s="100">
        <v>0</v>
      </c>
      <c r="J20" s="119">
        <f t="shared" si="1"/>
        <v>15366</v>
      </c>
      <c r="K20" s="93"/>
      <c r="L20" s="269" t="s">
        <v>556</v>
      </c>
      <c r="M20" s="177">
        <v>380307</v>
      </c>
      <c r="N20" s="118"/>
    </row>
    <row r="21" spans="2:14" ht="21" customHeight="1" thickTop="1" thickBot="1">
      <c r="B21" s="497" t="s">
        <v>557</v>
      </c>
      <c r="C21" s="498"/>
      <c r="D21" s="95">
        <v>0</v>
      </c>
      <c r="E21" s="95">
        <v>0</v>
      </c>
      <c r="F21" s="122"/>
      <c r="G21" s="176">
        <v>142149</v>
      </c>
      <c r="H21" s="96">
        <v>0</v>
      </c>
      <c r="I21" s="123">
        <v>0</v>
      </c>
      <c r="J21" s="101">
        <f t="shared" si="1"/>
        <v>142149</v>
      </c>
      <c r="L21" s="263" t="s">
        <v>530</v>
      </c>
      <c r="M21" s="178">
        <f>SUM(M14:M20)</f>
        <v>727825</v>
      </c>
      <c r="N21" s="124"/>
    </row>
    <row r="22" spans="2:14" ht="21" customHeight="1" thickBot="1">
      <c r="B22" s="499" t="s">
        <v>558</v>
      </c>
      <c r="C22" s="500"/>
      <c r="D22" s="104">
        <v>0</v>
      </c>
      <c r="E22" s="104">
        <v>0</v>
      </c>
      <c r="F22" s="104">
        <v>10100</v>
      </c>
      <c r="G22" s="176">
        <v>20100</v>
      </c>
      <c r="H22" s="104">
        <v>0</v>
      </c>
      <c r="I22" s="125"/>
      <c r="J22" s="126">
        <f t="shared" si="1"/>
        <v>30200</v>
      </c>
      <c r="L22" s="127"/>
    </row>
    <row r="23" spans="2:14" ht="21" customHeight="1" thickTop="1" thickBot="1">
      <c r="B23" s="501" t="s">
        <v>530</v>
      </c>
      <c r="C23" s="502"/>
      <c r="D23" s="103">
        <v>0</v>
      </c>
      <c r="E23" s="273">
        <v>0</v>
      </c>
      <c r="F23" s="108">
        <f>SUM(F14:F22)</f>
        <v>1011682</v>
      </c>
      <c r="G23" s="128">
        <f>SUM(G14:G22)</f>
        <v>1552625</v>
      </c>
      <c r="H23" s="129">
        <v>0</v>
      </c>
      <c r="I23" s="271">
        <v>0</v>
      </c>
      <c r="J23" s="272">
        <f>SUM(D23:I23)</f>
        <v>2564307</v>
      </c>
    </row>
    <row r="24" spans="2:14" ht="21" customHeight="1" thickBot="1">
      <c r="B24" s="130"/>
      <c r="C24" s="130"/>
      <c r="D24" s="131"/>
      <c r="E24" s="99"/>
      <c r="F24" s="112"/>
      <c r="G24" s="112"/>
      <c r="H24" s="99"/>
      <c r="I24" s="112"/>
      <c r="J24" s="132"/>
    </row>
    <row r="25" spans="2:14" ht="21" customHeight="1" thickBot="1">
      <c r="B25" s="492"/>
      <c r="C25" s="492"/>
      <c r="D25" s="180">
        <v>2184000</v>
      </c>
      <c r="E25" s="180" t="s">
        <v>592</v>
      </c>
      <c r="F25" s="181">
        <v>2564307</v>
      </c>
      <c r="G25" s="181" t="s">
        <v>593</v>
      </c>
      <c r="H25" s="180"/>
      <c r="I25" s="182" t="s">
        <v>594</v>
      </c>
      <c r="J25" s="183">
        <f>J11-J23</f>
        <v>-380307</v>
      </c>
      <c r="L25" s="206" t="s">
        <v>560</v>
      </c>
      <c r="M25" s="135">
        <f>M11-M21</f>
        <v>7219286</v>
      </c>
      <c r="N25" s="136"/>
    </row>
    <row r="26" spans="2:14" ht="21" customHeight="1" thickBot="1">
      <c r="B26" s="492"/>
      <c r="C26" s="492"/>
      <c r="D26" s="180">
        <v>360000</v>
      </c>
      <c r="E26" s="180" t="s">
        <v>595</v>
      </c>
      <c r="F26" s="181">
        <v>218000</v>
      </c>
      <c r="G26" s="181" t="s">
        <v>596</v>
      </c>
      <c r="H26" s="180"/>
      <c r="I26" s="184" t="s">
        <v>597</v>
      </c>
      <c r="J26" s="185">
        <f>360000-218000</f>
        <v>142000</v>
      </c>
    </row>
    <row r="27" spans="2:14" ht="21" customHeight="1" thickBot="1">
      <c r="B27" s="85"/>
      <c r="C27" s="85"/>
      <c r="D27" s="85"/>
      <c r="E27" s="85"/>
      <c r="F27" s="85"/>
      <c r="G27" s="85"/>
      <c r="H27" s="85"/>
      <c r="I27" s="85"/>
      <c r="J27" s="85"/>
      <c r="L27" s="493" t="s">
        <v>561</v>
      </c>
      <c r="M27" s="494"/>
      <c r="N27" s="137"/>
    </row>
    <row r="28" spans="2:14" ht="21" customHeight="1">
      <c r="B28" s="85"/>
      <c r="C28" s="85"/>
      <c r="D28" s="85"/>
      <c r="E28" s="85"/>
      <c r="F28" s="85"/>
      <c r="G28" s="186"/>
      <c r="H28" s="186"/>
      <c r="I28" s="138" t="s">
        <v>598</v>
      </c>
      <c r="J28" s="187">
        <f>J25-J26</f>
        <v>-522307</v>
      </c>
      <c r="L28" s="264" t="s">
        <v>533</v>
      </c>
      <c r="M28" s="366">
        <v>1767662</v>
      </c>
      <c r="N28" s="139"/>
    </row>
    <row r="29" spans="2:14" ht="21" customHeight="1">
      <c r="B29" s="86"/>
      <c r="C29" s="85"/>
      <c r="D29" s="85"/>
      <c r="E29" s="85"/>
      <c r="F29" s="85"/>
      <c r="G29" s="85"/>
      <c r="H29" s="85"/>
      <c r="I29" s="85"/>
      <c r="J29" s="87"/>
      <c r="K29" s="140"/>
      <c r="L29" s="266" t="s">
        <v>562</v>
      </c>
      <c r="M29" s="369">
        <v>129000</v>
      </c>
      <c r="N29" s="141"/>
    </row>
    <row r="30" spans="2:14" ht="21" customHeight="1">
      <c r="B30" s="85"/>
      <c r="C30" s="85"/>
      <c r="D30" s="85"/>
      <c r="E30" s="85"/>
      <c r="F30" s="85"/>
      <c r="G30" s="85"/>
      <c r="H30" s="85"/>
      <c r="I30" s="85"/>
      <c r="J30" s="85"/>
      <c r="L30" s="266" t="s">
        <v>563</v>
      </c>
      <c r="M30" s="369">
        <v>0</v>
      </c>
      <c r="N30" s="141"/>
    </row>
    <row r="31" spans="2:14" ht="21" customHeight="1" thickBot="1">
      <c r="B31" s="85"/>
      <c r="C31" s="85"/>
      <c r="D31" s="85"/>
      <c r="E31" s="85"/>
      <c r="F31" s="85"/>
      <c r="G31" s="85"/>
      <c r="H31" s="85"/>
      <c r="I31" s="85"/>
      <c r="J31" s="85"/>
      <c r="L31" s="270" t="s">
        <v>564</v>
      </c>
      <c r="M31" s="368">
        <v>1896662</v>
      </c>
      <c r="N31" s="139"/>
    </row>
    <row r="32" spans="2:14" ht="21" customHeight="1">
      <c r="C32" s="85"/>
      <c r="D32" s="85"/>
      <c r="E32" s="85"/>
      <c r="F32" s="85"/>
      <c r="G32" s="85"/>
      <c r="H32" s="85"/>
      <c r="I32" s="85"/>
      <c r="J32" s="85"/>
      <c r="K32" s="142"/>
      <c r="L32" s="491" t="s">
        <v>565</v>
      </c>
      <c r="M32" s="491"/>
    </row>
    <row r="33" spans="2:12" ht="21" customHeight="1">
      <c r="B33" s="86" t="s">
        <v>566</v>
      </c>
      <c r="C33" s="85"/>
      <c r="D33" s="85"/>
      <c r="E33" s="85"/>
      <c r="F33" s="85"/>
      <c r="G33" s="85"/>
      <c r="H33" s="85"/>
      <c r="I33" s="85"/>
      <c r="J33" s="85"/>
      <c r="K33" s="142"/>
      <c r="L33" s="142"/>
    </row>
    <row r="34" spans="2:12" ht="21" customHeight="1">
      <c r="B34" s="145" t="s">
        <v>567</v>
      </c>
      <c r="C34" s="146"/>
      <c r="D34" s="147"/>
      <c r="E34" s="147"/>
      <c r="F34" s="147"/>
      <c r="G34" s="147"/>
      <c r="H34" s="147"/>
      <c r="I34" s="147"/>
      <c r="J34" s="144"/>
      <c r="K34" s="142"/>
      <c r="L34" s="142"/>
    </row>
    <row r="35" spans="2:12" ht="21" customHeight="1">
      <c r="B35" s="145" t="s">
        <v>568</v>
      </c>
      <c r="C35" s="146"/>
      <c r="D35" s="147"/>
      <c r="E35" s="147"/>
      <c r="F35" s="147"/>
      <c r="G35" s="147"/>
      <c r="H35" s="147"/>
      <c r="I35" s="147"/>
      <c r="J35" s="144"/>
      <c r="K35" s="142"/>
      <c r="L35" s="142"/>
    </row>
    <row r="36" spans="2:12" ht="21" customHeight="1">
      <c r="B36" s="145" t="s">
        <v>569</v>
      </c>
      <c r="C36" s="146"/>
      <c r="D36" s="147"/>
      <c r="E36" s="147"/>
      <c r="F36" s="147"/>
      <c r="G36" s="147"/>
      <c r="H36" s="147"/>
      <c r="I36" s="147"/>
      <c r="J36" s="144"/>
      <c r="K36" s="142"/>
      <c r="L36" s="142"/>
    </row>
    <row r="37" spans="2:12" ht="21" customHeight="1">
      <c r="B37" s="148" t="s">
        <v>570</v>
      </c>
      <c r="C37" s="146"/>
      <c r="D37" s="147"/>
      <c r="E37" s="147"/>
      <c r="F37" s="147"/>
      <c r="G37" s="147"/>
      <c r="H37" s="147"/>
      <c r="I37" s="147"/>
      <c r="J37" s="144"/>
      <c r="K37" s="142"/>
      <c r="L37" s="142"/>
    </row>
    <row r="38" spans="2:12" ht="21" customHeight="1">
      <c r="B38" s="148" t="s">
        <v>571</v>
      </c>
      <c r="C38" s="146"/>
      <c r="D38" s="147"/>
      <c r="E38" s="147"/>
      <c r="F38" s="147"/>
      <c r="G38" s="147"/>
      <c r="H38" s="147"/>
      <c r="I38" s="147"/>
      <c r="J38" s="144"/>
      <c r="K38" s="149"/>
      <c r="L38" s="150"/>
    </row>
    <row r="39" spans="2:12" ht="21" customHeight="1">
      <c r="B39" s="148" t="s">
        <v>572</v>
      </c>
      <c r="C39" s="146"/>
      <c r="D39" s="146"/>
      <c r="E39" s="146"/>
      <c r="F39" s="146"/>
      <c r="G39" s="146"/>
      <c r="H39" s="146"/>
      <c r="I39" s="146"/>
      <c r="J39" s="144"/>
      <c r="K39" s="149"/>
      <c r="L39" s="150"/>
    </row>
    <row r="40" spans="2:12" ht="21" customHeight="1">
      <c r="B40" s="151"/>
    </row>
    <row r="41" spans="2:12" ht="21" customHeight="1">
      <c r="F41" s="153" t="s">
        <v>573</v>
      </c>
      <c r="I41" s="154" t="s">
        <v>705</v>
      </c>
      <c r="L41" s="155" t="s">
        <v>574</v>
      </c>
    </row>
  </sheetData>
  <mergeCells count="26">
    <mergeCell ref="L13:M13"/>
    <mergeCell ref="B5:C5"/>
    <mergeCell ref="L5:M5"/>
    <mergeCell ref="B6:C6"/>
    <mergeCell ref="B7:C7"/>
    <mergeCell ref="I7:I10"/>
    <mergeCell ref="B8:C8"/>
    <mergeCell ref="B9:C9"/>
    <mergeCell ref="B10:C10"/>
    <mergeCell ref="B11:C11"/>
    <mergeCell ref="B14:C14"/>
    <mergeCell ref="B15:C15"/>
    <mergeCell ref="I15:I16"/>
    <mergeCell ref="B16:C16"/>
    <mergeCell ref="B13:C13"/>
    <mergeCell ref="L32:M32"/>
    <mergeCell ref="B26:C26"/>
    <mergeCell ref="L27:M27"/>
    <mergeCell ref="B25:C25"/>
    <mergeCell ref="B17:C17"/>
    <mergeCell ref="B18:C18"/>
    <mergeCell ref="B19:C19"/>
    <mergeCell ref="B20:C20"/>
    <mergeCell ref="B21:C21"/>
    <mergeCell ref="B22:C22"/>
    <mergeCell ref="B23:C23"/>
  </mergeCells>
  <phoneticPr fontId="4"/>
  <printOptions horizontalCentered="1" verticalCentered="1"/>
  <pageMargins left="0.39370078740157483" right="0.35433070866141736" top="0" bottom="1.9685039370078741" header="0.31496062992125984" footer="2.0078740157480315"/>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2"/>
  <sheetViews>
    <sheetView showGridLines="0" topLeftCell="B67" zoomScale="80" zoomScaleNormal="80" zoomScaleSheetLayoutView="80" workbookViewId="0">
      <selection activeCell="B15" sqref="B15"/>
    </sheetView>
  </sheetViews>
  <sheetFormatPr defaultColWidth="8.25" defaultRowHeight="15" customHeight="1"/>
  <cols>
    <col min="1" max="2" width="1.5" style="292" customWidth="1"/>
    <col min="3" max="3" width="19.5625" style="292" customWidth="1"/>
    <col min="4" max="6" width="11.5625" style="292" customWidth="1"/>
    <col min="7" max="7" width="25.5625" style="292" customWidth="1"/>
    <col min="8" max="9" width="1.5625" style="292" customWidth="1"/>
    <col min="10" max="13" width="6.5625" style="292" customWidth="1"/>
    <col min="14" max="14" width="8.5625" style="292" customWidth="1"/>
    <col min="15" max="15" width="1.3125" style="292" customWidth="1"/>
    <col min="16" max="16" width="35.0625" style="292" customWidth="1"/>
    <col min="17" max="17" width="8.5625" style="292" customWidth="1"/>
    <col min="18" max="18" width="1.3125" style="292" customWidth="1"/>
    <col min="19" max="21" width="8.5625" style="292" customWidth="1"/>
    <col min="22" max="16384" width="8.25" style="292"/>
  </cols>
  <sheetData>
    <row r="1" spans="1:8" ht="27" customHeight="1">
      <c r="A1" s="250" t="s">
        <v>702</v>
      </c>
      <c r="G1" s="34"/>
      <c r="H1" s="34"/>
    </row>
    <row r="2" spans="1:8" ht="27" customHeight="1">
      <c r="A2" s="251" t="s">
        <v>707</v>
      </c>
      <c r="H2" s="34"/>
    </row>
    <row r="3" spans="1:8" ht="15" customHeight="1">
      <c r="G3" s="255" t="s">
        <v>692</v>
      </c>
      <c r="H3" s="34"/>
    </row>
    <row r="4" spans="1:8" ht="15" customHeight="1" thickBot="1">
      <c r="B4" s="293" t="s">
        <v>96</v>
      </c>
      <c r="G4" s="34" t="s">
        <v>95</v>
      </c>
    </row>
    <row r="5" spans="1:8" ht="15" customHeight="1" thickBot="1">
      <c r="B5" s="294" t="s">
        <v>97</v>
      </c>
      <c r="C5" s="295"/>
      <c r="D5" s="296" t="s">
        <v>98</v>
      </c>
      <c r="E5" s="296" t="s">
        <v>99</v>
      </c>
      <c r="F5" s="296" t="s">
        <v>708</v>
      </c>
      <c r="G5" s="297" t="s">
        <v>100</v>
      </c>
      <c r="H5" s="298"/>
    </row>
    <row r="6" spans="1:8" ht="15" customHeight="1" thickTop="1">
      <c r="B6" s="299" t="s">
        <v>101</v>
      </c>
      <c r="C6" s="293"/>
      <c r="D6" s="300">
        <f>300*600</f>
        <v>180000</v>
      </c>
      <c r="E6" s="300">
        <v>129000</v>
      </c>
      <c r="F6" s="300">
        <f>E6-D6</f>
        <v>-51000</v>
      </c>
      <c r="G6" s="301" t="s">
        <v>102</v>
      </c>
      <c r="H6" s="302"/>
    </row>
    <row r="7" spans="1:8" ht="15" customHeight="1">
      <c r="B7" s="299" t="s">
        <v>103</v>
      </c>
      <c r="D7" s="300">
        <v>0</v>
      </c>
      <c r="E7" s="300">
        <v>0</v>
      </c>
      <c r="F7" s="300">
        <f>E7-D7</f>
        <v>0</v>
      </c>
      <c r="G7" s="301" t="s">
        <v>104</v>
      </c>
      <c r="H7" s="302"/>
    </row>
    <row r="8" spans="1:8" ht="15" customHeight="1" thickBot="1">
      <c r="B8" s="303"/>
      <c r="C8" s="304"/>
      <c r="D8" s="305"/>
      <c r="E8" s="305"/>
      <c r="F8" s="305"/>
      <c r="G8" s="306"/>
      <c r="H8" s="302"/>
    </row>
    <row r="9" spans="1:8" ht="15" customHeight="1" thickTop="1" thickBot="1">
      <c r="B9" s="307" t="s">
        <v>105</v>
      </c>
      <c r="C9" s="308"/>
      <c r="D9" s="309">
        <f>SUM(D6,D7)</f>
        <v>180000</v>
      </c>
      <c r="E9" s="310">
        <f>SUM(E6,E7)</f>
        <v>129000</v>
      </c>
      <c r="F9" s="309">
        <f>SUM(F6,F7)</f>
        <v>-51000</v>
      </c>
      <c r="G9" s="311"/>
      <c r="H9" s="302"/>
    </row>
    <row r="11" spans="1:8" ht="15" customHeight="1" thickBot="1">
      <c r="B11" s="293" t="s">
        <v>106</v>
      </c>
    </row>
    <row r="12" spans="1:8" ht="15" customHeight="1" thickBot="1">
      <c r="B12" s="294" t="s">
        <v>97</v>
      </c>
      <c r="C12" s="295"/>
      <c r="D12" s="296" t="s">
        <v>98</v>
      </c>
      <c r="E12" s="296" t="s">
        <v>99</v>
      </c>
      <c r="F12" s="296" t="s">
        <v>708</v>
      </c>
      <c r="G12" s="297" t="s">
        <v>100</v>
      </c>
      <c r="H12" s="298"/>
    </row>
    <row r="13" spans="1:8" ht="15" customHeight="1" thickTop="1">
      <c r="B13" s="312" t="s">
        <v>107</v>
      </c>
      <c r="C13" s="313"/>
      <c r="D13" s="314">
        <f>SUM(D14:D17)</f>
        <v>280000</v>
      </c>
      <c r="E13" s="314">
        <f>SUM(E14:E17)</f>
        <v>0</v>
      </c>
      <c r="F13" s="300">
        <f>E13-D13</f>
        <v>-280000</v>
      </c>
      <c r="G13" s="315" t="s">
        <v>108</v>
      </c>
      <c r="H13" s="302"/>
    </row>
    <row r="14" spans="1:8" ht="15" customHeight="1">
      <c r="B14" s="316"/>
      <c r="C14" s="292" t="s">
        <v>109</v>
      </c>
      <c r="D14" s="317">
        <v>60000</v>
      </c>
      <c r="E14" s="317">
        <v>0</v>
      </c>
      <c r="F14" s="317">
        <f t="shared" ref="F14:F27" si="0">E14-D14</f>
        <v>-60000</v>
      </c>
      <c r="G14" s="318"/>
      <c r="H14" s="302"/>
    </row>
    <row r="15" spans="1:8" ht="15" customHeight="1">
      <c r="B15" s="316"/>
      <c r="C15" s="292" t="s">
        <v>110</v>
      </c>
      <c r="D15" s="317">
        <v>160000</v>
      </c>
      <c r="E15" s="317">
        <v>0</v>
      </c>
      <c r="F15" s="317">
        <f t="shared" si="0"/>
        <v>-160000</v>
      </c>
      <c r="G15" s="318"/>
      <c r="H15" s="302"/>
    </row>
    <row r="16" spans="1:8" ht="15" customHeight="1">
      <c r="B16" s="316"/>
      <c r="C16" s="292" t="s">
        <v>111</v>
      </c>
      <c r="D16" s="317">
        <v>20000</v>
      </c>
      <c r="E16" s="317">
        <v>0</v>
      </c>
      <c r="F16" s="317">
        <f t="shared" si="0"/>
        <v>-20000</v>
      </c>
      <c r="G16" s="318"/>
      <c r="H16" s="302"/>
    </row>
    <row r="17" spans="2:8" ht="15" customHeight="1">
      <c r="B17" s="316"/>
      <c r="C17" s="292" t="s">
        <v>112</v>
      </c>
      <c r="D17" s="317">
        <v>40000</v>
      </c>
      <c r="E17" s="317">
        <v>0</v>
      </c>
      <c r="F17" s="317">
        <f t="shared" si="0"/>
        <v>-40000</v>
      </c>
      <c r="G17" s="319"/>
      <c r="H17" s="320"/>
    </row>
    <row r="18" spans="2:8" ht="15" customHeight="1">
      <c r="B18" s="316"/>
      <c r="D18" s="317"/>
      <c r="E18" s="317"/>
      <c r="F18" s="317"/>
      <c r="G18" s="318"/>
      <c r="H18" s="302"/>
    </row>
    <row r="19" spans="2:8" ht="15" customHeight="1">
      <c r="B19" s="299" t="s">
        <v>64</v>
      </c>
      <c r="C19" s="293"/>
      <c r="D19" s="300">
        <f>SUM(D20:D21)</f>
        <v>15000</v>
      </c>
      <c r="E19" s="300">
        <f>SUM(E20:E21)</f>
        <v>0</v>
      </c>
      <c r="F19" s="300">
        <f t="shared" si="0"/>
        <v>-15000</v>
      </c>
      <c r="G19" s="318" t="s">
        <v>721</v>
      </c>
      <c r="H19" s="302"/>
    </row>
    <row r="20" spans="2:8" ht="15" customHeight="1">
      <c r="B20" s="316"/>
      <c r="C20" s="292" t="s">
        <v>113</v>
      </c>
      <c r="D20" s="317">
        <v>15000</v>
      </c>
      <c r="E20" s="317">
        <v>0</v>
      </c>
      <c r="F20" s="317">
        <f t="shared" si="0"/>
        <v>-15000</v>
      </c>
      <c r="G20" s="318"/>
      <c r="H20" s="302"/>
    </row>
    <row r="21" spans="2:8" ht="15" customHeight="1">
      <c r="B21" s="316"/>
      <c r="C21" s="292" t="s">
        <v>112</v>
      </c>
      <c r="D21" s="317">
        <v>0</v>
      </c>
      <c r="E21" s="317">
        <v>0</v>
      </c>
      <c r="F21" s="317">
        <f t="shared" si="0"/>
        <v>0</v>
      </c>
      <c r="G21" s="318" t="s">
        <v>114</v>
      </c>
      <c r="H21" s="302"/>
    </row>
    <row r="22" spans="2:8" ht="15" customHeight="1">
      <c r="B22" s="316"/>
      <c r="D22" s="317"/>
      <c r="E22" s="317"/>
      <c r="F22" s="317"/>
      <c r="G22" s="319"/>
      <c r="H22" s="320"/>
    </row>
    <row r="23" spans="2:8" ht="15" customHeight="1">
      <c r="B23" s="299" t="s">
        <v>115</v>
      </c>
      <c r="D23" s="300">
        <f>SUM(D24:D27)</f>
        <v>265000</v>
      </c>
      <c r="E23" s="300">
        <f>SUM(E24:E27)</f>
        <v>0</v>
      </c>
      <c r="F23" s="300">
        <f t="shared" si="0"/>
        <v>-265000</v>
      </c>
      <c r="G23" s="318" t="s">
        <v>108</v>
      </c>
      <c r="H23" s="302"/>
    </row>
    <row r="24" spans="2:8" ht="15" customHeight="1">
      <c r="B24" s="316"/>
      <c r="C24" s="292" t="s">
        <v>109</v>
      </c>
      <c r="D24" s="317">
        <v>45000</v>
      </c>
      <c r="E24" s="317">
        <v>0</v>
      </c>
      <c r="F24" s="317">
        <f t="shared" si="0"/>
        <v>-45000</v>
      </c>
      <c r="G24" s="319"/>
      <c r="H24" s="320"/>
    </row>
    <row r="25" spans="2:8" ht="15" customHeight="1">
      <c r="B25" s="316"/>
      <c r="C25" s="292" t="s">
        <v>110</v>
      </c>
      <c r="D25" s="317">
        <v>160000</v>
      </c>
      <c r="E25" s="317">
        <v>0</v>
      </c>
      <c r="F25" s="317">
        <f t="shared" si="0"/>
        <v>-160000</v>
      </c>
      <c r="G25" s="318"/>
      <c r="H25" s="302"/>
    </row>
    <row r="26" spans="2:8" ht="15" customHeight="1">
      <c r="B26" s="316"/>
      <c r="C26" s="292" t="s">
        <v>111</v>
      </c>
      <c r="D26" s="317">
        <v>20000</v>
      </c>
      <c r="E26" s="317">
        <v>0</v>
      </c>
      <c r="F26" s="317">
        <f t="shared" si="0"/>
        <v>-20000</v>
      </c>
      <c r="G26" s="319"/>
      <c r="H26" s="302"/>
    </row>
    <row r="27" spans="2:8" ht="15" customHeight="1">
      <c r="B27" s="316"/>
      <c r="C27" s="292" t="s">
        <v>112</v>
      </c>
      <c r="D27" s="317">
        <v>40000</v>
      </c>
      <c r="E27" s="317">
        <v>0</v>
      </c>
      <c r="F27" s="317">
        <f t="shared" si="0"/>
        <v>-40000</v>
      </c>
      <c r="G27" s="318"/>
      <c r="H27" s="320"/>
    </row>
    <row r="28" spans="2:8" ht="15" customHeight="1" thickBot="1">
      <c r="B28" s="303"/>
      <c r="C28" s="304"/>
      <c r="D28" s="305"/>
      <c r="E28" s="305"/>
      <c r="F28" s="305"/>
      <c r="G28" s="321"/>
      <c r="H28" s="302"/>
    </row>
    <row r="29" spans="2:8" ht="15" customHeight="1" thickTop="1" thickBot="1">
      <c r="B29" s="307" t="s">
        <v>116</v>
      </c>
      <c r="C29" s="308"/>
      <c r="D29" s="310">
        <f>SUM(D13,D19,D23)</f>
        <v>560000</v>
      </c>
      <c r="E29" s="310">
        <f>SUM(E13,E19,E23)</f>
        <v>0</v>
      </c>
      <c r="F29" s="310">
        <f>SUM(F13,F19,F23)</f>
        <v>-560000</v>
      </c>
      <c r="G29" s="322"/>
    </row>
    <row r="30" spans="2:8" ht="15" customHeight="1">
      <c r="G30" s="323"/>
    </row>
    <row r="31" spans="2:8" ht="15" customHeight="1" thickBot="1">
      <c r="B31" s="293" t="s">
        <v>117</v>
      </c>
    </row>
    <row r="32" spans="2:8" ht="15" customHeight="1" thickBot="1">
      <c r="B32" s="294" t="s">
        <v>97</v>
      </c>
      <c r="C32" s="295"/>
      <c r="D32" s="296" t="s">
        <v>98</v>
      </c>
      <c r="E32" s="296" t="s">
        <v>99</v>
      </c>
      <c r="F32" s="324" t="s">
        <v>708</v>
      </c>
    </row>
    <row r="33" spans="2:21" ht="15" customHeight="1" thickTop="1">
      <c r="B33" s="325" t="s">
        <v>118</v>
      </c>
      <c r="C33" s="326"/>
      <c r="D33" s="327">
        <f>D9-D29</f>
        <v>-380000</v>
      </c>
      <c r="E33" s="328">
        <f>E9-E29</f>
        <v>129000</v>
      </c>
      <c r="F33" s="329">
        <f>E33-D33</f>
        <v>509000</v>
      </c>
    </row>
    <row r="34" spans="2:21" ht="15" customHeight="1" thickBot="1">
      <c r="B34" s="330" t="s">
        <v>119</v>
      </c>
      <c r="C34" s="331"/>
      <c r="D34" s="332">
        <v>1767662</v>
      </c>
      <c r="E34" s="333">
        <f>D34</f>
        <v>1767662</v>
      </c>
      <c r="F34" s="334">
        <f>E34-D34</f>
        <v>0</v>
      </c>
    </row>
    <row r="35" spans="2:21" ht="15" customHeight="1" thickTop="1" thickBot="1">
      <c r="B35" s="335" t="s">
        <v>120</v>
      </c>
      <c r="C35" s="336"/>
      <c r="D35" s="337">
        <f>SUM(D33:D34)</f>
        <v>1387662</v>
      </c>
      <c r="E35" s="338">
        <f>SUM(E33:E34)</f>
        <v>1896662</v>
      </c>
      <c r="F35" s="339">
        <f>E35-D35</f>
        <v>509000</v>
      </c>
    </row>
    <row r="36" spans="2:21" ht="15" customHeight="1">
      <c r="J36" s="293" t="s">
        <v>706</v>
      </c>
    </row>
    <row r="37" spans="2:21" ht="15" customHeight="1">
      <c r="B37" s="293" t="s">
        <v>121</v>
      </c>
    </row>
    <row r="38" spans="2:21" ht="15" customHeight="1" thickBot="1">
      <c r="J38" s="340" t="s">
        <v>122</v>
      </c>
      <c r="K38" s="340" t="s">
        <v>123</v>
      </c>
      <c r="L38" s="340" t="s">
        <v>124</v>
      </c>
      <c r="M38" s="340" t="s">
        <v>125</v>
      </c>
      <c r="N38" s="340" t="s">
        <v>126</v>
      </c>
      <c r="P38" s="340" t="s">
        <v>127</v>
      </c>
      <c r="Q38" s="340" t="s">
        <v>128</v>
      </c>
      <c r="S38" s="340" t="s">
        <v>129</v>
      </c>
      <c r="T38" s="340" t="s">
        <v>130</v>
      </c>
      <c r="U38" s="340" t="s">
        <v>131</v>
      </c>
    </row>
    <row r="39" spans="2:21" ht="15" customHeight="1" thickTop="1">
      <c r="J39" s="341">
        <v>2008</v>
      </c>
      <c r="K39" s="342"/>
      <c r="L39" s="342"/>
      <c r="M39" s="342"/>
      <c r="N39" s="342"/>
      <c r="P39" s="343"/>
      <c r="Q39" s="344"/>
      <c r="S39" s="345"/>
      <c r="T39" s="344">
        <v>885783</v>
      </c>
      <c r="U39" s="344">
        <f>T39-T$39</f>
        <v>0</v>
      </c>
    </row>
    <row r="40" spans="2:21" ht="15" customHeight="1">
      <c r="J40" s="346">
        <v>2009</v>
      </c>
      <c r="K40" s="347">
        <v>700</v>
      </c>
      <c r="L40" s="347">
        <v>550</v>
      </c>
      <c r="M40" s="347">
        <v>0</v>
      </c>
      <c r="N40" s="347">
        <f>K40*L40+M40</f>
        <v>385000</v>
      </c>
      <c r="P40" s="348" t="s">
        <v>132</v>
      </c>
      <c r="Q40" s="347">
        <v>284360</v>
      </c>
      <c r="S40" s="349">
        <f>N40-Q40</f>
        <v>100640</v>
      </c>
      <c r="T40" s="350">
        <f t="shared" ref="T40:T49" si="1">T39+N40-Q40</f>
        <v>986423</v>
      </c>
      <c r="U40" s="344">
        <f t="shared" ref="U40:U51" si="2">T40-T$39</f>
        <v>100640</v>
      </c>
    </row>
    <row r="41" spans="2:21" ht="15" customHeight="1">
      <c r="J41" s="346">
        <v>2010</v>
      </c>
      <c r="K41" s="347">
        <v>700</v>
      </c>
      <c r="L41" s="347">
        <v>515</v>
      </c>
      <c r="M41" s="347">
        <v>0</v>
      </c>
      <c r="N41" s="347">
        <f t="shared" ref="N41:N49" si="3">K41*L41+M41</f>
        <v>360500</v>
      </c>
      <c r="P41" s="348" t="s">
        <v>133</v>
      </c>
      <c r="Q41" s="347">
        <v>100740</v>
      </c>
      <c r="S41" s="349">
        <f t="shared" ref="S41:S51" si="4">N41-Q41</f>
        <v>259760</v>
      </c>
      <c r="T41" s="350">
        <f t="shared" si="1"/>
        <v>1246183</v>
      </c>
      <c r="U41" s="344">
        <f t="shared" si="2"/>
        <v>360400</v>
      </c>
    </row>
    <row r="42" spans="2:21" ht="15" customHeight="1">
      <c r="J42" s="346">
        <v>2011</v>
      </c>
      <c r="K42" s="347">
        <v>700</v>
      </c>
      <c r="L42" s="347">
        <v>528</v>
      </c>
      <c r="M42" s="347">
        <v>0</v>
      </c>
      <c r="N42" s="347">
        <f t="shared" si="3"/>
        <v>369600</v>
      </c>
      <c r="P42" s="348" t="s">
        <v>134</v>
      </c>
      <c r="Q42" s="347">
        <v>126020</v>
      </c>
      <c r="S42" s="349">
        <f t="shared" si="4"/>
        <v>243580</v>
      </c>
      <c r="T42" s="350">
        <f t="shared" si="1"/>
        <v>1489763</v>
      </c>
      <c r="U42" s="344">
        <f t="shared" si="2"/>
        <v>603980</v>
      </c>
    </row>
    <row r="43" spans="2:21" ht="15" customHeight="1">
      <c r="J43" s="346">
        <v>2012</v>
      </c>
      <c r="K43" s="347">
        <v>700</v>
      </c>
      <c r="L43" s="347">
        <v>554</v>
      </c>
      <c r="M43" s="347">
        <v>0</v>
      </c>
      <c r="N43" s="347">
        <f t="shared" si="3"/>
        <v>387800</v>
      </c>
      <c r="P43" s="348"/>
      <c r="Q43" s="347">
        <v>266410</v>
      </c>
      <c r="S43" s="349">
        <f t="shared" si="4"/>
        <v>121390</v>
      </c>
      <c r="T43" s="350">
        <f t="shared" si="1"/>
        <v>1611153</v>
      </c>
      <c r="U43" s="344">
        <f t="shared" si="2"/>
        <v>725370</v>
      </c>
    </row>
    <row r="44" spans="2:21" ht="15" customHeight="1">
      <c r="J44" s="346">
        <v>2013</v>
      </c>
      <c r="K44" s="347">
        <v>700</v>
      </c>
      <c r="L44" s="347">
        <v>555</v>
      </c>
      <c r="M44" s="347">
        <v>0</v>
      </c>
      <c r="N44" s="347">
        <f t="shared" si="3"/>
        <v>388500</v>
      </c>
      <c r="P44" s="348" t="s">
        <v>135</v>
      </c>
      <c r="Q44" s="347">
        <v>35000</v>
      </c>
      <c r="S44" s="349">
        <f t="shared" si="4"/>
        <v>353500</v>
      </c>
      <c r="T44" s="350">
        <f t="shared" si="1"/>
        <v>1964653</v>
      </c>
      <c r="U44" s="344">
        <f t="shared" si="2"/>
        <v>1078870</v>
      </c>
    </row>
    <row r="45" spans="2:21" ht="15" customHeight="1">
      <c r="J45" s="346">
        <v>2014</v>
      </c>
      <c r="K45" s="347">
        <v>700</v>
      </c>
      <c r="L45" s="347">
        <v>591</v>
      </c>
      <c r="M45" s="347">
        <v>0</v>
      </c>
      <c r="N45" s="347">
        <f t="shared" si="3"/>
        <v>413700</v>
      </c>
      <c r="P45" s="348" t="s">
        <v>136</v>
      </c>
      <c r="Q45" s="347">
        <v>255493</v>
      </c>
      <c r="S45" s="349">
        <f t="shared" si="4"/>
        <v>158207</v>
      </c>
      <c r="T45" s="350">
        <f t="shared" si="1"/>
        <v>2122860</v>
      </c>
      <c r="U45" s="344">
        <f t="shared" si="2"/>
        <v>1237077</v>
      </c>
    </row>
    <row r="46" spans="2:21" ht="15" customHeight="1">
      <c r="J46" s="346">
        <v>2015</v>
      </c>
      <c r="K46" s="347">
        <v>500</v>
      </c>
      <c r="L46" s="347">
        <v>568</v>
      </c>
      <c r="M46" s="347">
        <v>0</v>
      </c>
      <c r="N46" s="347">
        <f t="shared" si="3"/>
        <v>284000</v>
      </c>
      <c r="P46" s="348" t="s">
        <v>137</v>
      </c>
      <c r="Q46" s="347">
        <v>28240</v>
      </c>
      <c r="S46" s="349">
        <f t="shared" si="4"/>
        <v>255760</v>
      </c>
      <c r="T46" s="350">
        <f t="shared" si="1"/>
        <v>2378620</v>
      </c>
      <c r="U46" s="344">
        <f t="shared" si="2"/>
        <v>1492837</v>
      </c>
    </row>
    <row r="47" spans="2:21" ht="15" customHeight="1">
      <c r="J47" s="346">
        <v>2016</v>
      </c>
      <c r="K47" s="347">
        <v>500</v>
      </c>
      <c r="L47" s="347">
        <v>462</v>
      </c>
      <c r="M47" s="347">
        <v>0</v>
      </c>
      <c r="N47" s="347">
        <f t="shared" si="3"/>
        <v>231000</v>
      </c>
      <c r="P47" s="348" t="s">
        <v>138</v>
      </c>
      <c r="Q47" s="347">
        <v>202490</v>
      </c>
      <c r="S47" s="349">
        <f t="shared" si="4"/>
        <v>28510</v>
      </c>
      <c r="T47" s="350">
        <f t="shared" si="1"/>
        <v>2407130</v>
      </c>
      <c r="U47" s="344">
        <f t="shared" si="2"/>
        <v>1521347</v>
      </c>
    </row>
    <row r="48" spans="2:21" ht="15" customHeight="1">
      <c r="J48" s="346">
        <v>2017</v>
      </c>
      <c r="K48" s="347">
        <v>300</v>
      </c>
      <c r="L48" s="347">
        <v>600</v>
      </c>
      <c r="M48" s="347">
        <v>48500</v>
      </c>
      <c r="N48" s="347">
        <f t="shared" si="3"/>
        <v>228500</v>
      </c>
      <c r="P48" s="348" t="s">
        <v>139</v>
      </c>
      <c r="Q48" s="347">
        <v>377868</v>
      </c>
      <c r="S48" s="349">
        <f t="shared" si="4"/>
        <v>-149368</v>
      </c>
      <c r="T48" s="350">
        <f t="shared" si="1"/>
        <v>2257762</v>
      </c>
      <c r="U48" s="344">
        <f t="shared" si="2"/>
        <v>1371979</v>
      </c>
    </row>
    <row r="49" spans="10:21" ht="15" customHeight="1">
      <c r="J49" s="346">
        <v>2018</v>
      </c>
      <c r="K49" s="347">
        <v>300</v>
      </c>
      <c r="L49" s="347">
        <v>589</v>
      </c>
      <c r="M49" s="347">
        <v>7000</v>
      </c>
      <c r="N49" s="347">
        <f t="shared" si="3"/>
        <v>183700</v>
      </c>
      <c r="P49" s="348" t="s">
        <v>140</v>
      </c>
      <c r="Q49" s="347">
        <v>357190</v>
      </c>
      <c r="S49" s="349">
        <f t="shared" si="4"/>
        <v>-173490</v>
      </c>
      <c r="T49" s="350">
        <f t="shared" si="1"/>
        <v>2084272</v>
      </c>
      <c r="U49" s="344">
        <f t="shared" si="2"/>
        <v>1198489</v>
      </c>
    </row>
    <row r="50" spans="10:21" ht="15" customHeight="1">
      <c r="J50" s="346">
        <v>2019</v>
      </c>
      <c r="K50" s="347">
        <v>300</v>
      </c>
      <c r="L50" s="347">
        <v>537</v>
      </c>
      <c r="M50" s="347">
        <v>0</v>
      </c>
      <c r="N50" s="347">
        <f>K50*L50+M50</f>
        <v>161100</v>
      </c>
      <c r="P50" s="348" t="s">
        <v>141</v>
      </c>
      <c r="Q50" s="347">
        <v>477710</v>
      </c>
      <c r="S50" s="349">
        <f t="shared" si="4"/>
        <v>-316610</v>
      </c>
      <c r="T50" s="350">
        <f>T49+N50-Q50</f>
        <v>1767662</v>
      </c>
      <c r="U50" s="344">
        <f t="shared" si="2"/>
        <v>881879</v>
      </c>
    </row>
    <row r="51" spans="10:21" ht="15" customHeight="1">
      <c r="J51" s="346">
        <v>2020</v>
      </c>
      <c r="K51" s="347">
        <v>300</v>
      </c>
      <c r="L51" s="347">
        <v>430</v>
      </c>
      <c r="M51" s="347">
        <v>0</v>
      </c>
      <c r="N51" s="347">
        <f>K51*L51+M51</f>
        <v>129000</v>
      </c>
      <c r="P51" s="348" t="s">
        <v>142</v>
      </c>
      <c r="Q51" s="347">
        <f>E29</f>
        <v>0</v>
      </c>
      <c r="S51" s="349">
        <f t="shared" si="4"/>
        <v>129000</v>
      </c>
      <c r="T51" s="350">
        <f>T50+N51-Q51</f>
        <v>1896662</v>
      </c>
      <c r="U51" s="344">
        <f t="shared" si="2"/>
        <v>1010879</v>
      </c>
    </row>
    <row r="52" spans="10:21" ht="15" customHeight="1">
      <c r="J52" s="292" t="s">
        <v>143</v>
      </c>
    </row>
  </sheetData>
  <phoneticPr fontId="4"/>
  <pageMargins left="0.59055118110236227" right="0.19685039370078741" top="0.59055118110236227" bottom="0.19685039370078741" header="0.31496062992125984" footer="0.31496062992125984"/>
  <pageSetup paperSize="9" orientation="portrait"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5"/>
  <sheetViews>
    <sheetView view="pageBreakPreview" zoomScale="80" zoomScaleNormal="80" zoomScaleSheetLayoutView="80" zoomScalePageLayoutView="80" workbookViewId="0">
      <selection activeCell="L14" sqref="L14"/>
    </sheetView>
  </sheetViews>
  <sheetFormatPr defaultColWidth="8.25" defaultRowHeight="20.25" customHeight="1"/>
  <cols>
    <col min="1" max="1" width="1.5625" style="276" customWidth="1"/>
    <col min="2" max="9" width="8.5625" style="276" customWidth="1"/>
    <col min="10" max="10" width="8.5625" style="277" customWidth="1"/>
    <col min="11" max="11" width="8.25" style="276" customWidth="1"/>
    <col min="12" max="16384" width="8.25" style="276"/>
  </cols>
  <sheetData>
    <row r="1" spans="1:11" s="7" customFormat="1" ht="27" customHeight="1">
      <c r="A1" s="278" t="s">
        <v>4</v>
      </c>
      <c r="C1" s="274"/>
      <c r="D1" s="274"/>
      <c r="E1" s="274"/>
      <c r="F1" s="274"/>
      <c r="G1" s="2"/>
      <c r="H1" s="2"/>
      <c r="I1" s="2"/>
      <c r="J1" s="2"/>
    </row>
    <row r="2" spans="1:11" s="1" customFormat="1" ht="27" customHeight="1">
      <c r="A2" s="279" t="s">
        <v>711</v>
      </c>
      <c r="C2" s="275"/>
      <c r="D2" s="275"/>
      <c r="E2" s="275"/>
      <c r="F2" s="275"/>
      <c r="G2" s="275"/>
      <c r="H2" s="275"/>
      <c r="I2" s="275"/>
      <c r="J2" s="275"/>
    </row>
    <row r="3" spans="1:11" s="1" customFormat="1" ht="20.25" customHeight="1">
      <c r="B3" s="283"/>
      <c r="C3" s="283"/>
      <c r="D3" s="283"/>
      <c r="E3" s="283"/>
      <c r="F3" s="283"/>
      <c r="G3" s="283"/>
      <c r="H3" s="283"/>
      <c r="I3" s="283"/>
      <c r="J3" s="283"/>
    </row>
    <row r="4" spans="1:11" ht="20.25" customHeight="1">
      <c r="A4" s="280"/>
      <c r="I4" s="283"/>
      <c r="J4" s="283"/>
      <c r="K4" s="280"/>
    </row>
    <row r="5" spans="1:11" ht="20.25" customHeight="1">
      <c r="A5" s="280"/>
      <c r="B5" s="283" t="s">
        <v>712</v>
      </c>
      <c r="C5" s="283"/>
      <c r="D5" s="283"/>
      <c r="E5" s="283"/>
      <c r="F5" s="283"/>
      <c r="G5" s="283"/>
      <c r="H5" s="283"/>
      <c r="I5" s="280"/>
      <c r="J5" s="281"/>
      <c r="K5" s="280"/>
    </row>
    <row r="6" spans="1:11" ht="20.25" customHeight="1">
      <c r="A6" s="280"/>
      <c r="B6" s="280"/>
      <c r="C6" s="280"/>
      <c r="D6" s="280"/>
      <c r="E6" s="280"/>
      <c r="F6" s="280"/>
      <c r="G6" s="280"/>
      <c r="H6" s="280"/>
      <c r="J6" s="276"/>
      <c r="K6" s="280"/>
    </row>
    <row r="7" spans="1:11" ht="20.25" customHeight="1">
      <c r="A7" s="280"/>
      <c r="B7" s="280"/>
      <c r="C7" s="280"/>
      <c r="D7" s="280"/>
      <c r="E7" s="280"/>
      <c r="F7" s="280"/>
      <c r="G7" s="280"/>
      <c r="H7" s="280"/>
      <c r="I7" s="280"/>
      <c r="J7" s="280" t="s">
        <v>713</v>
      </c>
      <c r="K7" s="280"/>
    </row>
    <row r="8" spans="1:11" ht="20.25" customHeight="1">
      <c r="A8" s="280"/>
      <c r="B8" s="280"/>
      <c r="C8" s="280"/>
      <c r="D8" s="280"/>
      <c r="E8" s="280"/>
      <c r="F8" s="280"/>
      <c r="G8" s="280"/>
      <c r="H8" s="280"/>
      <c r="I8" s="280"/>
      <c r="J8" s="281"/>
      <c r="K8" s="280"/>
    </row>
    <row r="9" spans="1:11" ht="20.25" customHeight="1">
      <c r="A9" s="280"/>
      <c r="B9" s="280"/>
      <c r="C9" s="280"/>
      <c r="D9" s="280"/>
      <c r="E9" s="280"/>
      <c r="F9" s="280"/>
      <c r="G9" s="280"/>
      <c r="H9" s="280"/>
      <c r="I9" s="280"/>
      <c r="J9" s="281"/>
      <c r="K9" s="280"/>
    </row>
    <row r="10" spans="1:11" ht="20.25" customHeight="1">
      <c r="A10" s="280"/>
      <c r="B10" s="280"/>
      <c r="C10" s="280"/>
      <c r="D10" s="280"/>
      <c r="E10" s="280"/>
      <c r="F10" s="280"/>
      <c r="G10" s="280"/>
      <c r="H10" s="280"/>
      <c r="I10" s="280"/>
      <c r="J10" s="281"/>
      <c r="K10" s="280"/>
    </row>
    <row r="11" spans="1:11" ht="20.25" customHeight="1">
      <c r="A11" s="280"/>
      <c r="B11" s="280"/>
      <c r="C11" s="280"/>
      <c r="D11" s="280"/>
      <c r="E11" s="280"/>
      <c r="F11" s="280"/>
      <c r="G11" s="280"/>
      <c r="H11" s="280"/>
      <c r="I11" s="280"/>
      <c r="J11" s="281"/>
      <c r="K11" s="280"/>
    </row>
    <row r="12" spans="1:11" ht="20.25" customHeight="1">
      <c r="A12" s="280"/>
      <c r="B12" s="280"/>
      <c r="C12" s="280"/>
      <c r="D12" s="280"/>
      <c r="E12" s="280"/>
      <c r="F12" s="280"/>
      <c r="G12" s="280"/>
      <c r="H12" s="280"/>
      <c r="I12" s="280"/>
      <c r="J12" s="281"/>
      <c r="K12" s="280"/>
    </row>
    <row r="13" spans="1:11" ht="20.25" customHeight="1">
      <c r="A13" s="280"/>
      <c r="B13" s="280"/>
      <c r="C13" s="280"/>
      <c r="D13" s="280"/>
      <c r="E13" s="280"/>
      <c r="F13" s="280"/>
      <c r="G13" s="280"/>
      <c r="H13" s="280"/>
      <c r="I13" s="280"/>
      <c r="J13" s="281"/>
      <c r="K13" s="280"/>
    </row>
    <row r="14" spans="1:11" ht="20.25" customHeight="1">
      <c r="A14" s="280"/>
      <c r="B14" s="280"/>
      <c r="C14" s="280"/>
      <c r="D14" s="280"/>
      <c r="E14" s="280"/>
      <c r="F14" s="280"/>
      <c r="G14" s="280"/>
      <c r="H14" s="280"/>
      <c r="I14" s="280"/>
      <c r="J14" s="281"/>
      <c r="K14" s="280"/>
    </row>
    <row r="15" spans="1:11" ht="20.25" customHeight="1">
      <c r="A15" s="280"/>
      <c r="B15" s="280"/>
      <c r="C15" s="280"/>
      <c r="D15" s="280"/>
      <c r="E15" s="280"/>
      <c r="F15" s="280"/>
      <c r="G15" s="280"/>
      <c r="H15" s="280"/>
      <c r="I15" s="280"/>
      <c r="J15" s="281"/>
      <c r="K15" s="280"/>
    </row>
    <row r="16" spans="1:11" ht="20.25" customHeight="1">
      <c r="A16" s="280"/>
      <c r="B16" s="280"/>
      <c r="C16" s="280"/>
      <c r="D16" s="280"/>
      <c r="E16" s="280"/>
      <c r="F16" s="280"/>
      <c r="G16" s="280"/>
      <c r="H16" s="280"/>
      <c r="I16" s="280"/>
      <c r="J16" s="281"/>
      <c r="K16" s="280"/>
    </row>
    <row r="17" spans="1:11" ht="20.25" customHeight="1">
      <c r="A17" s="280"/>
      <c r="B17" s="280"/>
      <c r="C17" s="280"/>
      <c r="D17" s="280"/>
      <c r="E17" s="280"/>
      <c r="F17" s="280"/>
      <c r="G17" s="280"/>
      <c r="H17" s="280"/>
      <c r="I17" s="280"/>
      <c r="J17" s="281"/>
      <c r="K17" s="280"/>
    </row>
    <row r="18" spans="1:11" ht="20.25" customHeight="1">
      <c r="A18" s="280"/>
      <c r="B18" s="280"/>
      <c r="C18" s="280"/>
      <c r="D18" s="280"/>
      <c r="E18" s="280"/>
      <c r="F18" s="280"/>
      <c r="G18" s="280"/>
      <c r="H18" s="280"/>
      <c r="I18" s="280"/>
      <c r="J18" s="281"/>
      <c r="K18" s="280"/>
    </row>
    <row r="19" spans="1:11" ht="20.25" customHeight="1">
      <c r="A19" s="280"/>
      <c r="B19" s="280"/>
      <c r="C19" s="280"/>
      <c r="D19" s="280"/>
      <c r="E19" s="280"/>
      <c r="F19" s="280"/>
      <c r="G19" s="280"/>
      <c r="H19" s="280"/>
      <c r="I19" s="280"/>
      <c r="J19" s="281"/>
      <c r="K19" s="280"/>
    </row>
    <row r="20" spans="1:11" ht="20.25" customHeight="1">
      <c r="A20" s="280"/>
      <c r="B20" s="280"/>
      <c r="C20" s="280"/>
      <c r="D20" s="280"/>
      <c r="E20" s="280"/>
      <c r="F20" s="280"/>
      <c r="G20" s="280"/>
      <c r="H20" s="280"/>
      <c r="I20" s="280"/>
      <c r="J20" s="281"/>
      <c r="K20" s="280"/>
    </row>
    <row r="21" spans="1:11" ht="20.25" customHeight="1">
      <c r="A21" s="280"/>
      <c r="B21" s="280"/>
      <c r="C21" s="280"/>
      <c r="D21" s="280"/>
      <c r="E21" s="280"/>
      <c r="F21" s="280"/>
      <c r="G21" s="280"/>
      <c r="H21" s="280"/>
      <c r="I21" s="280"/>
      <c r="J21" s="281"/>
      <c r="K21" s="280"/>
    </row>
    <row r="22" spans="1:11" ht="20.25" customHeight="1">
      <c r="A22" s="280"/>
      <c r="B22" s="280"/>
      <c r="C22" s="280"/>
      <c r="D22" s="280"/>
      <c r="E22" s="280"/>
      <c r="F22" s="280"/>
      <c r="G22" s="280"/>
      <c r="H22" s="280"/>
      <c r="I22" s="280"/>
      <c r="J22" s="281"/>
      <c r="K22" s="280"/>
    </row>
    <row r="23" spans="1:11" ht="20.25" customHeight="1">
      <c r="A23" s="280"/>
      <c r="B23" s="280"/>
      <c r="C23" s="280"/>
      <c r="D23" s="280"/>
      <c r="E23" s="280"/>
      <c r="F23" s="280"/>
      <c r="G23" s="280"/>
      <c r="H23" s="280"/>
      <c r="I23" s="280"/>
      <c r="J23" s="281"/>
      <c r="K23" s="280"/>
    </row>
    <row r="24" spans="1:11" ht="20.25" customHeight="1">
      <c r="A24" s="280"/>
      <c r="B24" s="280"/>
      <c r="C24" s="280"/>
      <c r="D24" s="280"/>
      <c r="E24" s="280"/>
      <c r="F24" s="280"/>
      <c r="G24" s="280"/>
      <c r="H24" s="280"/>
      <c r="I24" s="280"/>
      <c r="J24" s="281"/>
      <c r="K24" s="280"/>
    </row>
    <row r="25" spans="1:11" ht="20.25" customHeight="1">
      <c r="A25" s="280"/>
      <c r="B25" s="280"/>
      <c r="C25" s="280"/>
      <c r="D25" s="280"/>
      <c r="E25" s="280"/>
      <c r="F25" s="280"/>
      <c r="G25" s="280"/>
      <c r="H25" s="280"/>
      <c r="I25" s="280"/>
      <c r="J25" s="281"/>
      <c r="K25" s="280"/>
    </row>
    <row r="26" spans="1:11" ht="20.25" customHeight="1">
      <c r="A26" s="280"/>
      <c r="B26" s="280"/>
      <c r="C26" s="280"/>
      <c r="D26" s="280"/>
      <c r="E26" s="280"/>
      <c r="F26" s="280"/>
      <c r="G26" s="280"/>
      <c r="H26" s="280"/>
      <c r="I26" s="280"/>
      <c r="J26" s="281"/>
      <c r="K26" s="280"/>
    </row>
    <row r="27" spans="1:11" ht="20.25" customHeight="1">
      <c r="A27" s="280"/>
      <c r="B27" s="280"/>
      <c r="C27" s="280"/>
      <c r="D27" s="280"/>
      <c r="E27" s="280"/>
      <c r="F27" s="280"/>
      <c r="G27" s="280"/>
      <c r="H27" s="280"/>
      <c r="I27" s="280"/>
      <c r="J27" s="281"/>
      <c r="K27" s="280"/>
    </row>
    <row r="28" spans="1:11" ht="20.25" customHeight="1">
      <c r="A28" s="280"/>
      <c r="B28" s="280"/>
      <c r="C28" s="280"/>
      <c r="D28" s="280"/>
      <c r="E28" s="280"/>
      <c r="F28" s="280"/>
      <c r="G28" s="280"/>
      <c r="H28" s="280"/>
      <c r="I28" s="280"/>
      <c r="J28" s="281"/>
      <c r="K28" s="280"/>
    </row>
    <row r="29" spans="1:11" ht="20.25" customHeight="1">
      <c r="A29" s="280"/>
      <c r="B29" s="280"/>
      <c r="C29" s="280"/>
      <c r="D29" s="280"/>
      <c r="E29" s="280"/>
      <c r="F29" s="280"/>
      <c r="G29" s="280"/>
      <c r="H29" s="280"/>
      <c r="I29" s="280"/>
      <c r="J29" s="281"/>
      <c r="K29" s="280"/>
    </row>
    <row r="30" spans="1:11" ht="20.25" customHeight="1">
      <c r="A30" s="280"/>
      <c r="B30" s="280"/>
      <c r="C30" s="280"/>
      <c r="D30" s="280"/>
      <c r="E30" s="280"/>
      <c r="F30" s="280"/>
      <c r="G30" s="280"/>
      <c r="H30" s="280"/>
      <c r="I30" s="280"/>
      <c r="J30" s="281"/>
      <c r="K30" s="280"/>
    </row>
    <row r="31" spans="1:11" ht="20.25" customHeight="1">
      <c r="A31" s="280"/>
      <c r="B31" s="280"/>
      <c r="C31" s="280"/>
      <c r="D31" s="280"/>
      <c r="E31" s="280"/>
      <c r="F31" s="280"/>
      <c r="G31" s="280"/>
      <c r="H31" s="280"/>
      <c r="I31" s="280"/>
      <c r="J31" s="281"/>
      <c r="K31" s="280"/>
    </row>
    <row r="32" spans="1:11" ht="20.25" customHeight="1">
      <c r="A32" s="280"/>
      <c r="B32" s="280"/>
      <c r="C32" s="280"/>
      <c r="D32" s="280"/>
      <c r="E32" s="280"/>
      <c r="F32" s="280"/>
      <c r="G32" s="280"/>
      <c r="H32" s="280"/>
      <c r="I32" s="280"/>
      <c r="J32" s="281"/>
      <c r="K32" s="280"/>
    </row>
    <row r="33" spans="1:11" ht="20.25" customHeight="1">
      <c r="A33" s="280"/>
      <c r="B33" s="280"/>
      <c r="C33" s="280"/>
      <c r="D33" s="280"/>
      <c r="E33" s="280"/>
      <c r="F33" s="280"/>
      <c r="G33" s="280"/>
      <c r="H33" s="280"/>
      <c r="I33" s="280"/>
      <c r="J33" s="281"/>
      <c r="K33" s="280"/>
    </row>
    <row r="34" spans="1:11" ht="20.25" customHeight="1">
      <c r="A34" s="280"/>
      <c r="B34" s="280"/>
      <c r="C34" s="280"/>
      <c r="D34" s="280"/>
      <c r="E34" s="280"/>
      <c r="F34" s="280"/>
      <c r="G34" s="280"/>
      <c r="H34" s="280"/>
      <c r="I34" s="280"/>
      <c r="J34" s="281"/>
      <c r="K34" s="280"/>
    </row>
    <row r="35" spans="1:11" ht="20.25" customHeight="1">
      <c r="A35" s="280"/>
      <c r="B35" s="280"/>
      <c r="C35" s="280"/>
      <c r="D35" s="280"/>
      <c r="E35" s="280"/>
      <c r="F35" s="280"/>
      <c r="G35" s="280"/>
      <c r="H35" s="280"/>
      <c r="I35" s="280"/>
      <c r="J35" s="281"/>
      <c r="K35" s="280"/>
    </row>
  </sheetData>
  <phoneticPr fontId="4"/>
  <printOptions horizontalCentered="1" verticalCentered="1"/>
  <pageMargins left="0.70866141732283472" right="0.70866141732283472" top="0.74803149606299213" bottom="0.74803149606299213" header="0.31496062992125984" footer="0.31496062992125984"/>
  <pageSetup paperSize="9" scale="90" orientation="portrait" verticalDpi="4294967293" r:id="rId1"/>
  <headerFooter>
    <oddFooter>&amp;C8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21</vt:i4>
      </vt:variant>
    </vt:vector>
  </HeadingPairs>
  <TitlesOfParts>
    <vt:vector size="44" baseType="lpstr">
      <vt:lpstr>表紙</vt:lpstr>
      <vt:lpstr>目次</vt:lpstr>
      <vt:lpstr>評議員</vt:lpstr>
      <vt:lpstr>事業報告</vt:lpstr>
      <vt:lpstr>選育報告</vt:lpstr>
      <vt:lpstr>普及報告</vt:lpstr>
      <vt:lpstr>決算</vt:lpstr>
      <vt:lpstr>決算選育</vt:lpstr>
      <vt:lpstr>決算普及</vt:lpstr>
      <vt:lpstr>監査</vt:lpstr>
      <vt:lpstr>部制</vt:lpstr>
      <vt:lpstr>新幹委</vt:lpstr>
      <vt:lpstr>事業計画</vt:lpstr>
      <vt:lpstr>選育計画</vt:lpstr>
      <vt:lpstr>普及計画</vt:lpstr>
      <vt:lpstr>予算</vt:lpstr>
      <vt:lpstr>選育予算</vt:lpstr>
      <vt:lpstr>普及予算</vt:lpstr>
      <vt:lpstr>審議１</vt:lpstr>
      <vt:lpstr>審議１資料</vt:lpstr>
      <vt:lpstr>審議２</vt:lpstr>
      <vt:lpstr>審議３</vt:lpstr>
      <vt:lpstr>現幹委</vt:lpstr>
      <vt:lpstr>普及予算!__xlnm.Print_Area</vt:lpstr>
      <vt:lpstr>監査!Print_Area</vt:lpstr>
      <vt:lpstr>決算!Print_Area</vt:lpstr>
      <vt:lpstr>決算選育!Print_Area</vt:lpstr>
      <vt:lpstr>決算普及!Print_Area</vt:lpstr>
      <vt:lpstr>現幹委!Print_Area</vt:lpstr>
      <vt:lpstr>事業計画!Print_Area</vt:lpstr>
      <vt:lpstr>事業報告!Print_Area</vt:lpstr>
      <vt:lpstr>審議２!Print_Area</vt:lpstr>
      <vt:lpstr>審議３!Print_Area</vt:lpstr>
      <vt:lpstr>新幹委!Print_Area</vt:lpstr>
      <vt:lpstr>選育報告!Print_Area</vt:lpstr>
      <vt:lpstr>選育予算!Print_Area</vt:lpstr>
      <vt:lpstr>表紙!Print_Area</vt:lpstr>
      <vt:lpstr>評議員!Print_Area</vt:lpstr>
      <vt:lpstr>普及計画!Print_Area</vt:lpstr>
      <vt:lpstr>普及報告!Print_Area</vt:lpstr>
      <vt:lpstr>普及予算!Print_Area</vt:lpstr>
      <vt:lpstr>部制!Print_Area</vt:lpstr>
      <vt:lpstr>目次!Print_Area</vt:lpstr>
      <vt:lpstr>予算!Print_Area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ジャスティン</dc:creator>
  <cp:lastModifiedBy>Owner</cp:lastModifiedBy>
  <cp:lastPrinted>2021-02-12T19:00:00Z</cp:lastPrinted>
  <dcterms:created xsi:type="dcterms:W3CDTF">2021-02-10T14:33:35Z</dcterms:created>
  <dcterms:modified xsi:type="dcterms:W3CDTF">2021-03-28T15:59:02Z</dcterms:modified>
</cp:coreProperties>
</file>