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shishaacjp-my.sharepoint.com/personal/cged0660_mail3_doshisha_ac_jp/Documents/部活関連/選手強化関係/"/>
    </mc:Choice>
  </mc:AlternateContent>
  <xr:revisionPtr revIDLastSave="5" documentId="8_{21137128-E76F-4647-87D0-8ADF4501111F}" xr6:coauthVersionLast="46" xr6:coauthVersionMax="46" xr10:uidLastSave="{82062A1F-5882-45B4-81C2-79C002BE9F05}"/>
  <bookViews>
    <workbookView xWindow="-110" yWindow="-110" windowWidth="19420" windowHeight="10420" xr2:uid="{520449CB-A9F0-402A-84E5-BB87BE616410}"/>
  </bookViews>
  <sheets>
    <sheet name="AR60" sheetId="16" r:id="rId1"/>
    <sheet name="AR60W" sheetId="17" r:id="rId2"/>
    <sheet name="AP60" sheetId="27" r:id="rId3"/>
    <sheet name="AP60W" sheetId="28" r:id="rId4"/>
    <sheet name="FR3×40" sheetId="25" r:id="rId5"/>
    <sheet name="R3×40" sheetId="26" r:id="rId6"/>
    <sheet name="FR60PR" sheetId="29" r:id="rId7"/>
    <sheet name="R60PR" sheetId="30" r:id="rId8"/>
    <sheet name="西日" sheetId="20" r:id="rId9"/>
    <sheet name="秋関" sheetId="8" r:id="rId10"/>
    <sheet name="全日" sheetId="18" r:id="rId11"/>
    <sheet name="新人戦" sheetId="32" r:id="rId12"/>
    <sheet name="不朽戦" sheetId="33" r:id="rId13"/>
    <sheet name="選手" sheetId="31" r:id="rId14"/>
  </sheets>
  <definedNames>
    <definedName name="_xlnm._FilterDatabase" localSheetId="0" hidden="1">'AR60'!$A$1:$J$93</definedName>
    <definedName name="_xlnm._FilterDatabase" localSheetId="13" hidden="1">選手!$A$7:$D$223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7" l="1"/>
  <c r="H46" i="17"/>
  <c r="G46" i="17"/>
  <c r="F46" i="17"/>
  <c r="E46" i="17"/>
  <c r="D46" i="17"/>
  <c r="J46" i="17" l="1"/>
  <c r="H2" i="28"/>
  <c r="H3" i="28"/>
  <c r="H4" i="28"/>
  <c r="H6" i="28"/>
  <c r="H5" i="28"/>
  <c r="H7" i="28"/>
  <c r="H8" i="28"/>
  <c r="G2" i="28"/>
  <c r="H2" i="27"/>
  <c r="H3" i="27"/>
  <c r="H4" i="27"/>
  <c r="H5" i="27"/>
  <c r="H6" i="27"/>
  <c r="H7" i="27"/>
  <c r="H8" i="27"/>
  <c r="H9" i="27"/>
  <c r="H10" i="27"/>
  <c r="H11" i="27"/>
  <c r="H12" i="27"/>
  <c r="G2" i="27"/>
  <c r="I6" i="17"/>
  <c r="I2" i="17"/>
  <c r="I4" i="17"/>
  <c r="I8" i="17"/>
  <c r="I5" i="17"/>
  <c r="I3" i="17"/>
  <c r="I9" i="17"/>
  <c r="I10" i="17"/>
  <c r="I7" i="17"/>
  <c r="I11" i="17"/>
  <c r="I13" i="17"/>
  <c r="I12" i="17"/>
  <c r="I14" i="17"/>
  <c r="I18" i="17"/>
  <c r="I15" i="17"/>
  <c r="I17" i="17"/>
  <c r="I16" i="17"/>
  <c r="I20" i="17"/>
  <c r="I39" i="17"/>
  <c r="I21" i="17"/>
  <c r="I19" i="17"/>
  <c r="I23" i="17"/>
  <c r="I22" i="17"/>
  <c r="I24" i="17"/>
  <c r="I25" i="17"/>
  <c r="I28" i="17"/>
  <c r="I33" i="17"/>
  <c r="I29" i="17"/>
  <c r="I26" i="17"/>
  <c r="I27" i="17"/>
  <c r="I30" i="17"/>
  <c r="I32" i="17"/>
  <c r="I31" i="17"/>
  <c r="I34" i="17"/>
  <c r="I35" i="17"/>
  <c r="I40" i="17"/>
  <c r="I41" i="17"/>
  <c r="I36" i="17"/>
  <c r="I37" i="17"/>
  <c r="I42" i="17"/>
  <c r="I43" i="17"/>
  <c r="I38" i="17"/>
  <c r="I44" i="17"/>
  <c r="I45" i="17"/>
  <c r="I47" i="17"/>
  <c r="I48" i="17"/>
  <c r="I2" i="16"/>
  <c r="H6" i="17"/>
  <c r="H2" i="17"/>
  <c r="H4" i="17"/>
  <c r="H8" i="17"/>
  <c r="H5" i="17"/>
  <c r="H3" i="17"/>
  <c r="H9" i="17"/>
  <c r="H10" i="17"/>
  <c r="H7" i="17"/>
  <c r="H11" i="17"/>
  <c r="H13" i="17"/>
  <c r="H12" i="17"/>
  <c r="H14" i="17"/>
  <c r="H18" i="17"/>
  <c r="H15" i="17"/>
  <c r="H17" i="17"/>
  <c r="H16" i="17"/>
  <c r="H20" i="17"/>
  <c r="H39" i="17"/>
  <c r="H21" i="17"/>
  <c r="H19" i="17"/>
  <c r="H23" i="17"/>
  <c r="H22" i="17"/>
  <c r="H24" i="17"/>
  <c r="H25" i="17"/>
  <c r="H28" i="17"/>
  <c r="H33" i="17"/>
  <c r="H29" i="17"/>
  <c r="H26" i="17"/>
  <c r="H27" i="17"/>
  <c r="H30" i="17"/>
  <c r="H32" i="17"/>
  <c r="H31" i="17"/>
  <c r="H34" i="17"/>
  <c r="H35" i="17"/>
  <c r="H40" i="17"/>
  <c r="H41" i="17"/>
  <c r="H36" i="17"/>
  <c r="H37" i="17"/>
  <c r="H42" i="17"/>
  <c r="H43" i="17"/>
  <c r="H38" i="17"/>
  <c r="H44" i="17"/>
  <c r="H45" i="17"/>
  <c r="H47" i="17"/>
  <c r="H48" i="17"/>
  <c r="H2" i="16"/>
  <c r="G6" i="17"/>
  <c r="I7" i="16"/>
  <c r="I6" i="16"/>
  <c r="I4" i="16"/>
  <c r="I3" i="16"/>
  <c r="I5" i="16"/>
  <c r="I8" i="16"/>
  <c r="I9" i="16"/>
  <c r="I10" i="16"/>
  <c r="I13" i="16"/>
  <c r="I12" i="16"/>
  <c r="I15" i="16"/>
  <c r="I16" i="16"/>
  <c r="I14" i="16"/>
  <c r="I11" i="16"/>
  <c r="I59" i="16"/>
  <c r="I22" i="16"/>
  <c r="I20" i="16"/>
  <c r="I18" i="16"/>
  <c r="I21" i="16"/>
  <c r="I19" i="16"/>
  <c r="I23" i="16"/>
  <c r="I17" i="16"/>
  <c r="I25" i="16"/>
  <c r="I24" i="16"/>
  <c r="I27" i="16"/>
  <c r="I29" i="16"/>
  <c r="I26" i="16"/>
  <c r="I28" i="16"/>
  <c r="I36" i="16"/>
  <c r="I31" i="16"/>
  <c r="I30" i="16"/>
  <c r="I37" i="16"/>
  <c r="I34" i="16"/>
  <c r="I61" i="16"/>
  <c r="I35" i="16"/>
  <c r="I62" i="16"/>
  <c r="I40" i="16"/>
  <c r="I38" i="16"/>
  <c r="I39" i="16"/>
  <c r="I41" i="16"/>
  <c r="I32" i="16"/>
  <c r="I63" i="16"/>
  <c r="I64" i="16"/>
  <c r="I65" i="16"/>
  <c r="I33" i="16"/>
  <c r="I66" i="16"/>
  <c r="I42" i="16"/>
  <c r="I67" i="16"/>
  <c r="I44" i="16"/>
  <c r="I43" i="16"/>
  <c r="I51" i="16"/>
  <c r="I46" i="16"/>
  <c r="I45" i="16"/>
  <c r="I69" i="16"/>
  <c r="I48" i="16"/>
  <c r="I49" i="16"/>
  <c r="I70" i="16"/>
  <c r="I50" i="16"/>
  <c r="I47" i="16"/>
  <c r="I73" i="16"/>
  <c r="I52" i="16"/>
  <c r="I54" i="16"/>
  <c r="I53" i="16"/>
  <c r="I55" i="16"/>
  <c r="I57" i="16"/>
  <c r="I56" i="16"/>
  <c r="I58" i="16"/>
  <c r="I60" i="16"/>
  <c r="I76" i="16"/>
  <c r="I68" i="16"/>
  <c r="I71" i="16"/>
  <c r="I78" i="16"/>
  <c r="I79" i="16"/>
  <c r="I80" i="16"/>
  <c r="I72" i="16"/>
  <c r="I74" i="16"/>
  <c r="I81" i="16"/>
  <c r="I82" i="16"/>
  <c r="I83" i="16"/>
  <c r="I84" i="16"/>
  <c r="I85" i="16"/>
  <c r="I87" i="16"/>
  <c r="I88" i="16"/>
  <c r="I89" i="16"/>
  <c r="I77" i="16"/>
  <c r="I90" i="16"/>
  <c r="I91" i="16"/>
  <c r="I92" i="16"/>
  <c r="I93" i="16"/>
  <c r="I86" i="16"/>
  <c r="I75" i="16"/>
  <c r="H7" i="16"/>
  <c r="H6" i="16"/>
  <c r="H4" i="16"/>
  <c r="H3" i="16"/>
  <c r="H5" i="16"/>
  <c r="H8" i="16"/>
  <c r="H9" i="16"/>
  <c r="H10" i="16"/>
  <c r="H13" i="16"/>
  <c r="H12" i="16"/>
  <c r="H15" i="16"/>
  <c r="H16" i="16"/>
  <c r="H14" i="16"/>
  <c r="H11" i="16"/>
  <c r="H59" i="16"/>
  <c r="H22" i="16"/>
  <c r="H20" i="16"/>
  <c r="H18" i="16"/>
  <c r="H21" i="16"/>
  <c r="H19" i="16"/>
  <c r="H23" i="16"/>
  <c r="H17" i="16"/>
  <c r="H25" i="16"/>
  <c r="H24" i="16"/>
  <c r="H27" i="16"/>
  <c r="H29" i="16"/>
  <c r="H26" i="16"/>
  <c r="H28" i="16"/>
  <c r="H36" i="16"/>
  <c r="H31" i="16"/>
  <c r="H30" i="16"/>
  <c r="H37" i="16"/>
  <c r="H34" i="16"/>
  <c r="H61" i="16"/>
  <c r="H35" i="16"/>
  <c r="H62" i="16"/>
  <c r="H40" i="16"/>
  <c r="H38" i="16"/>
  <c r="H39" i="16"/>
  <c r="H41" i="16"/>
  <c r="H32" i="16"/>
  <c r="H63" i="16"/>
  <c r="H64" i="16"/>
  <c r="H65" i="16"/>
  <c r="H33" i="16"/>
  <c r="H66" i="16"/>
  <c r="H42" i="16"/>
  <c r="H67" i="16"/>
  <c r="H44" i="16"/>
  <c r="H43" i="16"/>
  <c r="H51" i="16"/>
  <c r="H46" i="16"/>
  <c r="H45" i="16"/>
  <c r="H69" i="16"/>
  <c r="H48" i="16"/>
  <c r="H49" i="16"/>
  <c r="H70" i="16"/>
  <c r="H50" i="16"/>
  <c r="H47" i="16"/>
  <c r="H73" i="16"/>
  <c r="H52" i="16"/>
  <c r="H54" i="16"/>
  <c r="H53" i="16"/>
  <c r="H55" i="16"/>
  <c r="H57" i="16"/>
  <c r="H56" i="16"/>
  <c r="H58" i="16"/>
  <c r="H60" i="16"/>
  <c r="H76" i="16"/>
  <c r="H68" i="16"/>
  <c r="H71" i="16"/>
  <c r="H78" i="16"/>
  <c r="H79" i="16"/>
  <c r="H80" i="16"/>
  <c r="H72" i="16"/>
  <c r="H74" i="16"/>
  <c r="H81" i="16"/>
  <c r="H82" i="16"/>
  <c r="H83" i="16"/>
  <c r="H84" i="16"/>
  <c r="H85" i="16"/>
  <c r="H87" i="16"/>
  <c r="H88" i="16"/>
  <c r="H89" i="16"/>
  <c r="H77" i="16"/>
  <c r="H90" i="16"/>
  <c r="H91" i="16"/>
  <c r="H92" i="16"/>
  <c r="H93" i="16"/>
  <c r="H86" i="16"/>
  <c r="H75" i="16"/>
  <c r="G2" i="16"/>
  <c r="D4" i="27"/>
  <c r="D2" i="28"/>
  <c r="D4" i="28"/>
  <c r="D6" i="28"/>
  <c r="D5" i="28"/>
  <c r="D7" i="28"/>
  <c r="D8" i="28"/>
  <c r="G14" i="26" l="1"/>
  <c r="G3" i="26"/>
  <c r="G2" i="26"/>
  <c r="G6" i="26"/>
  <c r="G4" i="26"/>
  <c r="G8" i="26"/>
  <c r="G10" i="26"/>
  <c r="G9" i="26"/>
  <c r="G11" i="26"/>
  <c r="G12" i="26"/>
  <c r="G13" i="26"/>
  <c r="G7" i="26"/>
  <c r="F3" i="26"/>
  <c r="F2" i="26"/>
  <c r="F6" i="26"/>
  <c r="F4" i="26"/>
  <c r="F8" i="26"/>
  <c r="F10" i="26"/>
  <c r="F9" i="26"/>
  <c r="F11" i="26"/>
  <c r="F12" i="26"/>
  <c r="F13" i="26"/>
  <c r="F7" i="26"/>
  <c r="F14" i="26"/>
  <c r="G5" i="26"/>
  <c r="F5" i="26"/>
  <c r="G4" i="25"/>
  <c r="G6" i="25"/>
  <c r="G5" i="25"/>
  <c r="G8" i="25"/>
  <c r="G7" i="25"/>
  <c r="G9" i="25"/>
  <c r="G10" i="25"/>
  <c r="G13" i="25"/>
  <c r="G11" i="25"/>
  <c r="G12" i="25"/>
  <c r="G14" i="25"/>
  <c r="G15" i="25"/>
  <c r="G3" i="25"/>
  <c r="G17" i="25"/>
  <c r="G16" i="25"/>
  <c r="G18" i="25"/>
  <c r="G20" i="25"/>
  <c r="G19" i="25"/>
  <c r="F4" i="25"/>
  <c r="F6" i="25"/>
  <c r="F5" i="25"/>
  <c r="F8" i="25"/>
  <c r="F7" i="25"/>
  <c r="F9" i="25"/>
  <c r="F10" i="25"/>
  <c r="F13" i="25"/>
  <c r="F11" i="25"/>
  <c r="F12" i="25"/>
  <c r="F14" i="25"/>
  <c r="F15" i="25"/>
  <c r="F3" i="25"/>
  <c r="F17" i="25"/>
  <c r="F16" i="25"/>
  <c r="F18" i="25"/>
  <c r="F20" i="25"/>
  <c r="F19" i="25"/>
  <c r="G2" i="25"/>
  <c r="F2" i="25"/>
  <c r="C3" i="26" l="1"/>
  <c r="C2" i="26"/>
  <c r="C6" i="26"/>
  <c r="C4" i="26"/>
  <c r="C8" i="26"/>
  <c r="C10" i="26"/>
  <c r="C9" i="26"/>
  <c r="C11" i="26"/>
  <c r="C12" i="26"/>
  <c r="C13" i="26"/>
  <c r="C7" i="26"/>
  <c r="C14" i="26"/>
  <c r="C5" i="25"/>
  <c r="C8" i="25"/>
  <c r="C7" i="25"/>
  <c r="C9" i="25"/>
  <c r="C10" i="25"/>
  <c r="C13" i="25"/>
  <c r="C11" i="25"/>
  <c r="C12" i="25"/>
  <c r="C14" i="25"/>
  <c r="C15" i="25"/>
  <c r="C3" i="25"/>
  <c r="C17" i="25"/>
  <c r="C16" i="25"/>
  <c r="C18" i="25"/>
  <c r="C20" i="25"/>
  <c r="C19" i="25"/>
  <c r="C6" i="25"/>
  <c r="C4" i="25"/>
  <c r="G8" i="30"/>
  <c r="C2" i="25"/>
  <c r="F5" i="30"/>
  <c r="F4" i="30"/>
  <c r="F6" i="30"/>
  <c r="F3" i="30"/>
  <c r="F7" i="30"/>
  <c r="F8" i="30"/>
  <c r="F9" i="30"/>
  <c r="F10" i="30"/>
  <c r="F2" i="30"/>
  <c r="E5" i="30"/>
  <c r="G5" i="30" s="1"/>
  <c r="E4" i="30"/>
  <c r="G4" i="30" s="1"/>
  <c r="E6" i="30"/>
  <c r="G6" i="30" s="1"/>
  <c r="A6" i="30" s="1"/>
  <c r="E3" i="30"/>
  <c r="G3" i="30" s="1"/>
  <c r="A3" i="30" s="1"/>
  <c r="E7" i="30"/>
  <c r="G7" i="30" s="1"/>
  <c r="E8" i="30"/>
  <c r="E9" i="30"/>
  <c r="G9" i="30" s="1"/>
  <c r="E10" i="30"/>
  <c r="G10" i="30" s="1"/>
  <c r="E2" i="30"/>
  <c r="G2" i="30" s="1"/>
  <c r="F3" i="29"/>
  <c r="F5" i="29"/>
  <c r="F7" i="29"/>
  <c r="F4" i="29"/>
  <c r="F6" i="29"/>
  <c r="F8" i="29"/>
  <c r="F9" i="29"/>
  <c r="F10" i="29"/>
  <c r="F11" i="29"/>
  <c r="F12" i="29"/>
  <c r="F2" i="29"/>
  <c r="E3" i="29"/>
  <c r="G3" i="29" s="1"/>
  <c r="E5" i="29"/>
  <c r="G5" i="29" s="1"/>
  <c r="E7" i="29"/>
  <c r="G7" i="29" s="1"/>
  <c r="E4" i="29"/>
  <c r="G4" i="29" s="1"/>
  <c r="E6" i="29"/>
  <c r="G6" i="29" s="1"/>
  <c r="E8" i="29"/>
  <c r="G8" i="29" s="1"/>
  <c r="E9" i="29"/>
  <c r="G9" i="29" s="1"/>
  <c r="E10" i="29"/>
  <c r="G10" i="29" s="1"/>
  <c r="E11" i="29"/>
  <c r="G11" i="29" s="1"/>
  <c r="A11" i="29" s="1"/>
  <c r="E12" i="29"/>
  <c r="G12" i="29" s="1"/>
  <c r="E2" i="29"/>
  <c r="G2" i="29" s="1"/>
  <c r="G3" i="28"/>
  <c r="G4" i="28"/>
  <c r="G5" i="28"/>
  <c r="G6" i="28"/>
  <c r="G7" i="28"/>
  <c r="G8" i="28"/>
  <c r="F3" i="28"/>
  <c r="F4" i="28"/>
  <c r="F5" i="28"/>
  <c r="F6" i="28"/>
  <c r="F7" i="28"/>
  <c r="F8" i="28"/>
  <c r="F2" i="28"/>
  <c r="G4" i="27"/>
  <c r="G5" i="27"/>
  <c r="G9" i="27"/>
  <c r="G6" i="27"/>
  <c r="G7" i="27"/>
  <c r="G8" i="27"/>
  <c r="G10" i="27"/>
  <c r="G12" i="27"/>
  <c r="G11" i="27"/>
  <c r="F11" i="27"/>
  <c r="F2" i="27"/>
  <c r="F4" i="27"/>
  <c r="F5" i="27"/>
  <c r="F9" i="27"/>
  <c r="F6" i="27"/>
  <c r="F7" i="27"/>
  <c r="F8" i="27"/>
  <c r="F10" i="27"/>
  <c r="F12" i="27"/>
  <c r="G3" i="27"/>
  <c r="F3" i="27"/>
  <c r="G3" i="17"/>
  <c r="G2" i="17"/>
  <c r="G5" i="17"/>
  <c r="G4" i="17"/>
  <c r="G10" i="17"/>
  <c r="G11" i="17"/>
  <c r="G9" i="17"/>
  <c r="G7" i="17"/>
  <c r="G15" i="17"/>
  <c r="G14" i="17"/>
  <c r="G13" i="17"/>
  <c r="G17" i="17"/>
  <c r="G12" i="17"/>
  <c r="G39" i="17"/>
  <c r="G22" i="17"/>
  <c r="G20" i="17"/>
  <c r="G21" i="17"/>
  <c r="G16" i="17"/>
  <c r="G25" i="17"/>
  <c r="G18" i="17"/>
  <c r="G19" i="17"/>
  <c r="G33" i="17"/>
  <c r="G24" i="17"/>
  <c r="G23" i="17"/>
  <c r="G26" i="17"/>
  <c r="G27" i="17"/>
  <c r="G29" i="17"/>
  <c r="G30" i="17"/>
  <c r="G31" i="17"/>
  <c r="G28" i="17"/>
  <c r="G32" i="17"/>
  <c r="G40" i="17"/>
  <c r="G34" i="17"/>
  <c r="G41" i="17"/>
  <c r="G35" i="17"/>
  <c r="G37" i="17"/>
  <c r="G43" i="17"/>
  <c r="G36" i="17"/>
  <c r="G42" i="17"/>
  <c r="G47" i="17"/>
  <c r="G38" i="17"/>
  <c r="G48" i="17"/>
  <c r="G44" i="17"/>
  <c r="G45" i="17"/>
  <c r="F6" i="17"/>
  <c r="F3" i="17"/>
  <c r="F2" i="17"/>
  <c r="F5" i="17"/>
  <c r="F4" i="17"/>
  <c r="F10" i="17"/>
  <c r="F11" i="17"/>
  <c r="F9" i="17"/>
  <c r="F7" i="17"/>
  <c r="F15" i="17"/>
  <c r="F14" i="17"/>
  <c r="F13" i="17"/>
  <c r="F17" i="17"/>
  <c r="F12" i="17"/>
  <c r="F39" i="17"/>
  <c r="F22" i="17"/>
  <c r="F20" i="17"/>
  <c r="F21" i="17"/>
  <c r="F16" i="17"/>
  <c r="F25" i="17"/>
  <c r="F18" i="17"/>
  <c r="F19" i="17"/>
  <c r="F33" i="17"/>
  <c r="F24" i="17"/>
  <c r="F23" i="17"/>
  <c r="F26" i="17"/>
  <c r="F27" i="17"/>
  <c r="F29" i="17"/>
  <c r="F30" i="17"/>
  <c r="F31" i="17"/>
  <c r="F28" i="17"/>
  <c r="F32" i="17"/>
  <c r="F40" i="17"/>
  <c r="F34" i="17"/>
  <c r="F41" i="17"/>
  <c r="F35" i="17"/>
  <c r="F37" i="17"/>
  <c r="F43" i="17"/>
  <c r="F36" i="17"/>
  <c r="F42" i="17"/>
  <c r="F47" i="17"/>
  <c r="F38" i="17"/>
  <c r="F48" i="17"/>
  <c r="F44" i="17"/>
  <c r="F45" i="17"/>
  <c r="G8" i="17"/>
  <c r="F8" i="17"/>
  <c r="G7" i="16"/>
  <c r="G5" i="16"/>
  <c r="G4" i="16"/>
  <c r="G6" i="16"/>
  <c r="G8" i="16"/>
  <c r="G13" i="16"/>
  <c r="G9" i="16"/>
  <c r="G15" i="16"/>
  <c r="G10" i="16"/>
  <c r="G14" i="16"/>
  <c r="G11" i="16"/>
  <c r="G22" i="16"/>
  <c r="G12" i="16"/>
  <c r="G23" i="16"/>
  <c r="G18" i="16"/>
  <c r="G21" i="16"/>
  <c r="G59" i="16"/>
  <c r="G16" i="16"/>
  <c r="G58" i="16"/>
  <c r="G26" i="16"/>
  <c r="G17" i="16"/>
  <c r="G27" i="16"/>
  <c r="G19" i="16"/>
  <c r="G25" i="16"/>
  <c r="G37" i="16"/>
  <c r="G28" i="16"/>
  <c r="G31" i="16"/>
  <c r="G34" i="16"/>
  <c r="G62" i="16"/>
  <c r="G30" i="16"/>
  <c r="G24" i="16"/>
  <c r="G29" i="16"/>
  <c r="G20" i="16"/>
  <c r="G39" i="16"/>
  <c r="G65" i="16"/>
  <c r="G35" i="16"/>
  <c r="G40" i="16"/>
  <c r="G64" i="16"/>
  <c r="G63" i="16"/>
  <c r="G33" i="16"/>
  <c r="G61" i="16"/>
  <c r="G51" i="16"/>
  <c r="G66" i="16"/>
  <c r="G43" i="16"/>
  <c r="G70" i="16"/>
  <c r="G32" i="16"/>
  <c r="G42" i="16"/>
  <c r="G38" i="16"/>
  <c r="G69" i="16"/>
  <c r="G52" i="16"/>
  <c r="G67" i="16"/>
  <c r="G45" i="16"/>
  <c r="G48" i="16"/>
  <c r="G46" i="16"/>
  <c r="G36" i="16"/>
  <c r="G49" i="16"/>
  <c r="G44" i="16"/>
  <c r="G41" i="16"/>
  <c r="G50" i="16"/>
  <c r="G71" i="16"/>
  <c r="G73" i="16"/>
  <c r="G78" i="16"/>
  <c r="G79" i="16"/>
  <c r="G77" i="16"/>
  <c r="G47" i="16"/>
  <c r="G53" i="16"/>
  <c r="G80" i="16"/>
  <c r="G54" i="16"/>
  <c r="G72" i="16"/>
  <c r="G81" i="16"/>
  <c r="G83" i="16"/>
  <c r="G84" i="16"/>
  <c r="G85" i="16"/>
  <c r="G55" i="16"/>
  <c r="G87" i="16"/>
  <c r="G56" i="16"/>
  <c r="G57" i="16"/>
  <c r="G88" i="16"/>
  <c r="G90" i="16"/>
  <c r="G91" i="16"/>
  <c r="G92" i="16"/>
  <c r="G60" i="16"/>
  <c r="G76" i="16"/>
  <c r="G93" i="16"/>
  <c r="G86" i="16"/>
  <c r="G74" i="16"/>
  <c r="G75" i="16"/>
  <c r="G82" i="16"/>
  <c r="G68" i="16"/>
  <c r="G89" i="16"/>
  <c r="G3" i="16"/>
  <c r="F7" i="16"/>
  <c r="F5" i="16"/>
  <c r="F4" i="16"/>
  <c r="F6" i="16"/>
  <c r="F8" i="16"/>
  <c r="F2" i="16"/>
  <c r="F13" i="16"/>
  <c r="F9" i="16"/>
  <c r="F15" i="16"/>
  <c r="F10" i="16"/>
  <c r="F14" i="16"/>
  <c r="F11" i="16"/>
  <c r="F22" i="16"/>
  <c r="F12" i="16"/>
  <c r="F23" i="16"/>
  <c r="F18" i="16"/>
  <c r="F21" i="16"/>
  <c r="F59" i="16"/>
  <c r="F16" i="16"/>
  <c r="F58" i="16"/>
  <c r="F26" i="16"/>
  <c r="F17" i="16"/>
  <c r="F27" i="16"/>
  <c r="F19" i="16"/>
  <c r="F25" i="16"/>
  <c r="F37" i="16"/>
  <c r="F28" i="16"/>
  <c r="F31" i="16"/>
  <c r="F34" i="16"/>
  <c r="F62" i="16"/>
  <c r="F30" i="16"/>
  <c r="F24" i="16"/>
  <c r="F29" i="16"/>
  <c r="F20" i="16"/>
  <c r="F39" i="16"/>
  <c r="F65" i="16"/>
  <c r="F35" i="16"/>
  <c r="F40" i="16"/>
  <c r="F64" i="16"/>
  <c r="F63" i="16"/>
  <c r="F33" i="16"/>
  <c r="F61" i="16"/>
  <c r="F51" i="16"/>
  <c r="F66" i="16"/>
  <c r="F43" i="16"/>
  <c r="F70" i="16"/>
  <c r="F32" i="16"/>
  <c r="F42" i="16"/>
  <c r="F38" i="16"/>
  <c r="F69" i="16"/>
  <c r="F52" i="16"/>
  <c r="F67" i="16"/>
  <c r="F45" i="16"/>
  <c r="F48" i="16"/>
  <c r="F46" i="16"/>
  <c r="F36" i="16"/>
  <c r="F49" i="16"/>
  <c r="F44" i="16"/>
  <c r="F41" i="16"/>
  <c r="F50" i="16"/>
  <c r="F71" i="16"/>
  <c r="F73" i="16"/>
  <c r="F78" i="16"/>
  <c r="F79" i="16"/>
  <c r="F77" i="16"/>
  <c r="F47" i="16"/>
  <c r="F53" i="16"/>
  <c r="F80" i="16"/>
  <c r="F54" i="16"/>
  <c r="F72" i="16"/>
  <c r="F81" i="16"/>
  <c r="F83" i="16"/>
  <c r="F84" i="16"/>
  <c r="F85" i="16"/>
  <c r="F55" i="16"/>
  <c r="F87" i="16"/>
  <c r="F56" i="16"/>
  <c r="F57" i="16"/>
  <c r="F88" i="16"/>
  <c r="F90" i="16"/>
  <c r="F91" i="16"/>
  <c r="F92" i="16"/>
  <c r="F60" i="16"/>
  <c r="F76" i="16"/>
  <c r="F93" i="16"/>
  <c r="F86" i="16"/>
  <c r="F74" i="16"/>
  <c r="F75" i="16"/>
  <c r="F82" i="16"/>
  <c r="F68" i="16"/>
  <c r="F89" i="16"/>
  <c r="F3" i="16"/>
  <c r="E3" i="16"/>
  <c r="E3" i="28"/>
  <c r="I3" i="28" s="1"/>
  <c r="E4" i="28"/>
  <c r="E5" i="28"/>
  <c r="E6" i="28"/>
  <c r="E7" i="28"/>
  <c r="E8" i="28"/>
  <c r="I8" i="28" s="1"/>
  <c r="E2" i="28"/>
  <c r="E2" i="27"/>
  <c r="E4" i="27"/>
  <c r="E5" i="27"/>
  <c r="E9" i="27"/>
  <c r="E6" i="27"/>
  <c r="E7" i="27"/>
  <c r="E8" i="27"/>
  <c r="E10" i="27"/>
  <c r="E12" i="27"/>
  <c r="E11" i="27"/>
  <c r="E3" i="27"/>
  <c r="E3" i="26"/>
  <c r="H3" i="26" s="1"/>
  <c r="E2" i="26"/>
  <c r="H2" i="26" s="1"/>
  <c r="E6" i="26"/>
  <c r="H6" i="26" s="1"/>
  <c r="E4" i="26"/>
  <c r="H4" i="26" s="1"/>
  <c r="E8" i="26"/>
  <c r="H8" i="26" s="1"/>
  <c r="E10" i="26"/>
  <c r="H10" i="26" s="1"/>
  <c r="E9" i="26"/>
  <c r="H9" i="26" s="1"/>
  <c r="E11" i="26"/>
  <c r="H11" i="26" s="1"/>
  <c r="E12" i="26"/>
  <c r="H12" i="26" s="1"/>
  <c r="E13" i="26"/>
  <c r="H13" i="26" s="1"/>
  <c r="E7" i="26"/>
  <c r="H7" i="26" s="1"/>
  <c r="E14" i="26"/>
  <c r="H14" i="26" s="1"/>
  <c r="E5" i="26"/>
  <c r="H5" i="26" s="1"/>
  <c r="E4" i="25"/>
  <c r="H4" i="25" s="1"/>
  <c r="E6" i="25"/>
  <c r="H6" i="25" s="1"/>
  <c r="E5" i="25"/>
  <c r="H5" i="25" s="1"/>
  <c r="E8" i="25"/>
  <c r="H8" i="25" s="1"/>
  <c r="E7" i="25"/>
  <c r="H7" i="25" s="1"/>
  <c r="E9" i="25"/>
  <c r="H9" i="25" s="1"/>
  <c r="E10" i="25"/>
  <c r="H10" i="25" s="1"/>
  <c r="E13" i="25"/>
  <c r="H13" i="25" s="1"/>
  <c r="E11" i="25"/>
  <c r="H11" i="25" s="1"/>
  <c r="E12" i="25"/>
  <c r="H12" i="25" s="1"/>
  <c r="E14" i="25"/>
  <c r="H14" i="25" s="1"/>
  <c r="E15" i="25"/>
  <c r="H15" i="25" s="1"/>
  <c r="E3" i="25"/>
  <c r="H3" i="25" s="1"/>
  <c r="E17" i="25"/>
  <c r="H17" i="25" s="1"/>
  <c r="E16" i="25"/>
  <c r="H16" i="25" s="1"/>
  <c r="E18" i="25"/>
  <c r="H18" i="25" s="1"/>
  <c r="E20" i="25"/>
  <c r="H20" i="25" s="1"/>
  <c r="E19" i="25"/>
  <c r="H19" i="25" s="1"/>
  <c r="E2" i="25"/>
  <c r="H2" i="25" s="1"/>
  <c r="E6" i="17"/>
  <c r="J6" i="17" s="1"/>
  <c r="E3" i="17"/>
  <c r="E2" i="17"/>
  <c r="J2" i="17" s="1"/>
  <c r="E5" i="17"/>
  <c r="J5" i="17" s="1"/>
  <c r="E4" i="17"/>
  <c r="E10" i="17"/>
  <c r="E11" i="17"/>
  <c r="E9" i="17"/>
  <c r="E7" i="17"/>
  <c r="J7" i="17" s="1"/>
  <c r="E15" i="17"/>
  <c r="E14" i="17"/>
  <c r="J14" i="17" s="1"/>
  <c r="E13" i="17"/>
  <c r="J13" i="17" s="1"/>
  <c r="E17" i="17"/>
  <c r="E12" i="17"/>
  <c r="E39" i="17"/>
  <c r="E22" i="17"/>
  <c r="E20" i="17"/>
  <c r="J20" i="17" s="1"/>
  <c r="E21" i="17"/>
  <c r="E16" i="17"/>
  <c r="J16" i="17" s="1"/>
  <c r="E25" i="17"/>
  <c r="J25" i="17" s="1"/>
  <c r="E18" i="17"/>
  <c r="E19" i="17"/>
  <c r="E33" i="17"/>
  <c r="E24" i="17"/>
  <c r="E23" i="17"/>
  <c r="J23" i="17" s="1"/>
  <c r="E26" i="17"/>
  <c r="E27" i="17"/>
  <c r="J27" i="17" s="1"/>
  <c r="E29" i="17"/>
  <c r="J29" i="17" s="1"/>
  <c r="E30" i="17"/>
  <c r="E31" i="17"/>
  <c r="E28" i="17"/>
  <c r="E32" i="17"/>
  <c r="E40" i="17"/>
  <c r="J40" i="17" s="1"/>
  <c r="E34" i="17"/>
  <c r="E41" i="17"/>
  <c r="J41" i="17" s="1"/>
  <c r="E35" i="17"/>
  <c r="J35" i="17" s="1"/>
  <c r="E37" i="17"/>
  <c r="E43" i="17"/>
  <c r="E36" i="17"/>
  <c r="E42" i="17"/>
  <c r="E47" i="17"/>
  <c r="J47" i="17" s="1"/>
  <c r="E38" i="17"/>
  <c r="E48" i="17"/>
  <c r="J48" i="17" s="1"/>
  <c r="E44" i="17"/>
  <c r="J44" i="17" s="1"/>
  <c r="E45" i="17"/>
  <c r="E8" i="17"/>
  <c r="E7" i="16"/>
  <c r="E5" i="16"/>
  <c r="E4" i="16"/>
  <c r="E6" i="16"/>
  <c r="E8" i="16"/>
  <c r="E2" i="16"/>
  <c r="E13" i="16"/>
  <c r="E9" i="16"/>
  <c r="E15" i="16"/>
  <c r="J15" i="16" s="1"/>
  <c r="E10" i="16"/>
  <c r="E14" i="16"/>
  <c r="J14" i="16" s="1"/>
  <c r="E11" i="16"/>
  <c r="E22" i="16"/>
  <c r="E12" i="16"/>
  <c r="E23" i="16"/>
  <c r="E18" i="16"/>
  <c r="E21" i="16"/>
  <c r="J21" i="16" s="1"/>
  <c r="E59" i="16"/>
  <c r="E16" i="16"/>
  <c r="J16" i="16" s="1"/>
  <c r="E58" i="16"/>
  <c r="E26" i="16"/>
  <c r="E17" i="16"/>
  <c r="E27" i="16"/>
  <c r="E19" i="16"/>
  <c r="E25" i="16"/>
  <c r="J25" i="16" s="1"/>
  <c r="E37" i="16"/>
  <c r="E28" i="16"/>
  <c r="J28" i="16" s="1"/>
  <c r="E31" i="16"/>
  <c r="E34" i="16"/>
  <c r="E62" i="16"/>
  <c r="E30" i="16"/>
  <c r="E24" i="16"/>
  <c r="E29" i="16"/>
  <c r="J29" i="16" s="1"/>
  <c r="E20" i="16"/>
  <c r="E39" i="16"/>
  <c r="J39" i="16" s="1"/>
  <c r="E65" i="16"/>
  <c r="E35" i="16"/>
  <c r="E40" i="16"/>
  <c r="E64" i="16"/>
  <c r="E63" i="16"/>
  <c r="E33" i="16"/>
  <c r="J33" i="16" s="1"/>
  <c r="E61" i="16"/>
  <c r="E51" i="16"/>
  <c r="J51" i="16" s="1"/>
  <c r="E66" i="16"/>
  <c r="E43" i="16"/>
  <c r="E70" i="16"/>
  <c r="E32" i="16"/>
  <c r="E42" i="16"/>
  <c r="E38" i="16"/>
  <c r="J38" i="16" s="1"/>
  <c r="E69" i="16"/>
  <c r="E52" i="16"/>
  <c r="J52" i="16" s="1"/>
  <c r="E67" i="16"/>
  <c r="E45" i="16"/>
  <c r="E48" i="16"/>
  <c r="E46" i="16"/>
  <c r="E36" i="16"/>
  <c r="E49" i="16"/>
  <c r="J49" i="16" s="1"/>
  <c r="E44" i="16"/>
  <c r="E41" i="16"/>
  <c r="E50" i="16"/>
  <c r="J50" i="16" s="1"/>
  <c r="E71" i="16"/>
  <c r="E73" i="16"/>
  <c r="E78" i="16"/>
  <c r="E79" i="16"/>
  <c r="J79" i="16" s="1"/>
  <c r="E77" i="16"/>
  <c r="E47" i="16"/>
  <c r="E53" i="16"/>
  <c r="E80" i="16"/>
  <c r="J80" i="16" s="1"/>
  <c r="E54" i="16"/>
  <c r="E72" i="16"/>
  <c r="E81" i="16"/>
  <c r="E83" i="16"/>
  <c r="E84" i="16"/>
  <c r="E85" i="16"/>
  <c r="E55" i="16"/>
  <c r="J55" i="16" s="1"/>
  <c r="E87" i="16"/>
  <c r="E56" i="16"/>
  <c r="E57" i="16"/>
  <c r="E88" i="16"/>
  <c r="J88" i="16" s="1"/>
  <c r="E90" i="16"/>
  <c r="E91" i="16"/>
  <c r="E92" i="16"/>
  <c r="E60" i="16"/>
  <c r="E76" i="16"/>
  <c r="E93" i="16"/>
  <c r="E86" i="16"/>
  <c r="E74" i="16"/>
  <c r="J74" i="16" s="1"/>
  <c r="E75" i="16"/>
  <c r="E82" i="16"/>
  <c r="E68" i="16"/>
  <c r="E89" i="16"/>
  <c r="D3" i="29"/>
  <c r="D5" i="29"/>
  <c r="D7" i="29"/>
  <c r="D4" i="29"/>
  <c r="D6" i="29"/>
  <c r="D8" i="29"/>
  <c r="D9" i="29"/>
  <c r="D10" i="29"/>
  <c r="D11" i="29"/>
  <c r="D12" i="29"/>
  <c r="D2" i="29"/>
  <c r="D3" i="27"/>
  <c r="D2" i="27"/>
  <c r="D5" i="27"/>
  <c r="D9" i="27"/>
  <c r="D6" i="27"/>
  <c r="D7" i="27"/>
  <c r="D8" i="27"/>
  <c r="D10" i="27"/>
  <c r="D12" i="27"/>
  <c r="D11" i="27"/>
  <c r="D3" i="28"/>
  <c r="D5" i="30"/>
  <c r="D4" i="30"/>
  <c r="D6" i="30"/>
  <c r="D3" i="30"/>
  <c r="D7" i="30"/>
  <c r="D8" i="30"/>
  <c r="D9" i="30"/>
  <c r="D10" i="30"/>
  <c r="D2" i="30"/>
  <c r="C5" i="30"/>
  <c r="C4" i="30"/>
  <c r="C6" i="30"/>
  <c r="C3" i="30"/>
  <c r="C7" i="30"/>
  <c r="C8" i="30"/>
  <c r="C9" i="30"/>
  <c r="C10" i="30"/>
  <c r="C2" i="30"/>
  <c r="C3" i="29"/>
  <c r="C5" i="29"/>
  <c r="C7" i="29"/>
  <c r="C4" i="29"/>
  <c r="C6" i="29"/>
  <c r="C8" i="29"/>
  <c r="C9" i="29"/>
  <c r="C10" i="29"/>
  <c r="C11" i="29"/>
  <c r="C12" i="29"/>
  <c r="C2" i="29"/>
  <c r="C3" i="28"/>
  <c r="C4" i="28"/>
  <c r="C5" i="28"/>
  <c r="C2" i="28"/>
  <c r="C2" i="27"/>
  <c r="C4" i="27"/>
  <c r="C5" i="27"/>
  <c r="C9" i="27"/>
  <c r="C6" i="27"/>
  <c r="C7" i="27"/>
  <c r="C8" i="27"/>
  <c r="C10" i="27"/>
  <c r="C12" i="27"/>
  <c r="C11" i="27"/>
  <c r="C3" i="27"/>
  <c r="D4" i="25"/>
  <c r="D6" i="25"/>
  <c r="D5" i="25"/>
  <c r="D8" i="25"/>
  <c r="D7" i="25"/>
  <c r="D9" i="25"/>
  <c r="D10" i="25"/>
  <c r="D13" i="25"/>
  <c r="D11" i="25"/>
  <c r="D12" i="25"/>
  <c r="D14" i="25"/>
  <c r="D15" i="25"/>
  <c r="D3" i="25"/>
  <c r="D17" i="25"/>
  <c r="D16" i="25"/>
  <c r="D18" i="25"/>
  <c r="D20" i="25"/>
  <c r="D19" i="25"/>
  <c r="D2" i="25"/>
  <c r="D3" i="26"/>
  <c r="D2" i="26"/>
  <c r="D6" i="26"/>
  <c r="D4" i="26"/>
  <c r="D8" i="26"/>
  <c r="D10" i="26"/>
  <c r="D9" i="26"/>
  <c r="D11" i="26"/>
  <c r="D12" i="26"/>
  <c r="D13" i="26"/>
  <c r="D7" i="26"/>
  <c r="D14" i="26"/>
  <c r="D5" i="26"/>
  <c r="D6" i="17"/>
  <c r="D3" i="17"/>
  <c r="D2" i="17"/>
  <c r="D5" i="17"/>
  <c r="D4" i="17"/>
  <c r="D10" i="17"/>
  <c r="D11" i="17"/>
  <c r="D9" i="17"/>
  <c r="D7" i="17"/>
  <c r="D15" i="17"/>
  <c r="D14" i="17"/>
  <c r="D13" i="17"/>
  <c r="D17" i="17"/>
  <c r="D12" i="17"/>
  <c r="D39" i="17"/>
  <c r="D22" i="17"/>
  <c r="D20" i="17"/>
  <c r="D21" i="17"/>
  <c r="D16" i="17"/>
  <c r="D25" i="17"/>
  <c r="D18" i="17"/>
  <c r="D19" i="17"/>
  <c r="D33" i="17"/>
  <c r="D24" i="17"/>
  <c r="D23" i="17"/>
  <c r="D26" i="17"/>
  <c r="D27" i="17"/>
  <c r="D29" i="17"/>
  <c r="D30" i="17"/>
  <c r="D31" i="17"/>
  <c r="D28" i="17"/>
  <c r="D32" i="17"/>
  <c r="D40" i="17"/>
  <c r="D34" i="17"/>
  <c r="D41" i="17"/>
  <c r="D35" i="17"/>
  <c r="D37" i="17"/>
  <c r="D43" i="17"/>
  <c r="D36" i="17"/>
  <c r="D42" i="17"/>
  <c r="D47" i="17"/>
  <c r="D38" i="17"/>
  <c r="D48" i="17"/>
  <c r="D44" i="17"/>
  <c r="D45" i="17"/>
  <c r="D8" i="17"/>
  <c r="D7" i="16"/>
  <c r="D5" i="16"/>
  <c r="D4" i="16"/>
  <c r="D6" i="16"/>
  <c r="D8" i="16"/>
  <c r="D2" i="16"/>
  <c r="D13" i="16"/>
  <c r="D9" i="16"/>
  <c r="D15" i="16"/>
  <c r="D10" i="16"/>
  <c r="D14" i="16"/>
  <c r="D11" i="16"/>
  <c r="D22" i="16"/>
  <c r="D12" i="16"/>
  <c r="D23" i="16"/>
  <c r="D18" i="16"/>
  <c r="D21" i="16"/>
  <c r="D59" i="16"/>
  <c r="D16" i="16"/>
  <c r="D58" i="16"/>
  <c r="D26" i="16"/>
  <c r="D17" i="16"/>
  <c r="D27" i="16"/>
  <c r="D19" i="16"/>
  <c r="D25" i="16"/>
  <c r="D37" i="16"/>
  <c r="D28" i="16"/>
  <c r="D31" i="16"/>
  <c r="D34" i="16"/>
  <c r="D62" i="16"/>
  <c r="D30" i="16"/>
  <c r="D24" i="16"/>
  <c r="D29" i="16"/>
  <c r="D20" i="16"/>
  <c r="D39" i="16"/>
  <c r="D65" i="16"/>
  <c r="D35" i="16"/>
  <c r="D40" i="16"/>
  <c r="D64" i="16"/>
  <c r="D63" i="16"/>
  <c r="D33" i="16"/>
  <c r="D61" i="16"/>
  <c r="D51" i="16"/>
  <c r="D66" i="16"/>
  <c r="D43" i="16"/>
  <c r="D70" i="16"/>
  <c r="D32" i="16"/>
  <c r="D42" i="16"/>
  <c r="D38" i="16"/>
  <c r="D69" i="16"/>
  <c r="D52" i="16"/>
  <c r="D67" i="16"/>
  <c r="D45" i="16"/>
  <c r="D48" i="16"/>
  <c r="D46" i="16"/>
  <c r="D36" i="16"/>
  <c r="D49" i="16"/>
  <c r="D44" i="16"/>
  <c r="D41" i="16"/>
  <c r="D50" i="16"/>
  <c r="D71" i="16"/>
  <c r="D73" i="16"/>
  <c r="D78" i="16"/>
  <c r="D79" i="16"/>
  <c r="D77" i="16"/>
  <c r="D47" i="16"/>
  <c r="D53" i="16"/>
  <c r="D80" i="16"/>
  <c r="D54" i="16"/>
  <c r="D72" i="16"/>
  <c r="D81" i="16"/>
  <c r="D83" i="16"/>
  <c r="D84" i="16"/>
  <c r="D85" i="16"/>
  <c r="D55" i="16"/>
  <c r="D87" i="16"/>
  <c r="D56" i="16"/>
  <c r="D57" i="16"/>
  <c r="D88" i="16"/>
  <c r="D90" i="16"/>
  <c r="D91" i="16"/>
  <c r="D92" i="16"/>
  <c r="D60" i="16"/>
  <c r="D76" i="16"/>
  <c r="D93" i="16"/>
  <c r="D86" i="16"/>
  <c r="D74" i="16"/>
  <c r="D75" i="16"/>
  <c r="D82" i="16"/>
  <c r="D68" i="16"/>
  <c r="D89" i="16"/>
  <c r="D3" i="16"/>
  <c r="C5" i="26"/>
  <c r="I5" i="28" l="1"/>
  <c r="I2" i="28"/>
  <c r="I4" i="28"/>
  <c r="I7" i="28"/>
  <c r="I6" i="28"/>
  <c r="J8" i="17"/>
  <c r="J43" i="17"/>
  <c r="J31" i="17"/>
  <c r="J19" i="17"/>
  <c r="J12" i="17"/>
  <c r="J10" i="17"/>
  <c r="J45" i="17"/>
  <c r="J37" i="17"/>
  <c r="J30" i="17"/>
  <c r="J18" i="17"/>
  <c r="J17" i="17"/>
  <c r="J4" i="17"/>
  <c r="J42" i="17"/>
  <c r="J32" i="17"/>
  <c r="J24" i="17"/>
  <c r="J22" i="17"/>
  <c r="J9" i="17"/>
  <c r="J38" i="17"/>
  <c r="J34" i="17"/>
  <c r="J26" i="17"/>
  <c r="J21" i="17"/>
  <c r="J15" i="17"/>
  <c r="J3" i="17"/>
  <c r="J36" i="17"/>
  <c r="J28" i="17"/>
  <c r="J33" i="17"/>
  <c r="J39" i="17"/>
  <c r="J11" i="17"/>
  <c r="J87" i="16"/>
  <c r="J54" i="16"/>
  <c r="J71" i="16"/>
  <c r="J45" i="16"/>
  <c r="J43" i="16"/>
  <c r="J35" i="16"/>
  <c r="J34" i="16"/>
  <c r="J26" i="16"/>
  <c r="J22" i="16"/>
  <c r="J8" i="16"/>
  <c r="J48" i="16"/>
  <c r="J70" i="16"/>
  <c r="J40" i="16"/>
  <c r="J62" i="16"/>
  <c r="J17" i="16"/>
  <c r="J12" i="16"/>
  <c r="J2" i="16"/>
  <c r="J4" i="16"/>
  <c r="J82" i="16"/>
  <c r="J84" i="16"/>
  <c r="J47" i="16"/>
  <c r="J44" i="16"/>
  <c r="J91" i="16"/>
  <c r="J3" i="16"/>
  <c r="J76" i="16"/>
  <c r="J89" i="16"/>
  <c r="J60" i="16"/>
  <c r="I11" i="27"/>
  <c r="I8" i="27"/>
  <c r="I6" i="27"/>
  <c r="I9" i="27"/>
  <c r="I5" i="27"/>
  <c r="I12" i="27"/>
  <c r="I2" i="27"/>
  <c r="I10" i="27"/>
  <c r="I7" i="27"/>
  <c r="I3" i="27"/>
  <c r="I4" i="27"/>
  <c r="J68" i="16"/>
  <c r="J92" i="16"/>
  <c r="J85" i="16"/>
  <c r="J53" i="16"/>
  <c r="J41" i="16"/>
  <c r="J67" i="16"/>
  <c r="J66" i="16"/>
  <c r="J65" i="16"/>
  <c r="J31" i="16"/>
  <c r="J58" i="16"/>
  <c r="J11" i="16"/>
  <c r="J6" i="16"/>
  <c r="J83" i="16"/>
  <c r="J77" i="16"/>
  <c r="J69" i="16"/>
  <c r="J7" i="16"/>
  <c r="J90" i="16"/>
  <c r="J86" i="16"/>
  <c r="J57" i="16"/>
  <c r="J81" i="16"/>
  <c r="J78" i="16"/>
  <c r="J36" i="16"/>
  <c r="J42" i="16"/>
  <c r="J63" i="16"/>
  <c r="J24" i="16"/>
  <c r="J19" i="16"/>
  <c r="J18" i="16"/>
  <c r="J9" i="16"/>
  <c r="J75" i="16"/>
  <c r="J61" i="16"/>
  <c r="J20" i="16"/>
  <c r="J37" i="16"/>
  <c r="J59" i="16"/>
  <c r="J10" i="16"/>
  <c r="J5" i="16"/>
  <c r="J93" i="16"/>
  <c r="J56" i="16"/>
  <c r="J72" i="16"/>
  <c r="J73" i="16"/>
  <c r="J46" i="16"/>
  <c r="J32" i="16"/>
  <c r="J64" i="16"/>
  <c r="J30" i="16"/>
  <c r="J27" i="16"/>
  <c r="J23" i="16"/>
  <c r="J13" i="16"/>
  <c r="A16" i="25"/>
  <c r="A19" i="25"/>
  <c r="A12" i="25"/>
  <c r="A6" i="25"/>
  <c r="A20" i="25"/>
  <c r="A11" i="25"/>
  <c r="A4" i="25"/>
  <c r="A18" i="25"/>
  <c r="A13" i="25"/>
  <c r="A10" i="25"/>
  <c r="A17" i="25"/>
  <c r="A9" i="25"/>
  <c r="A3" i="25"/>
  <c r="A7" i="25"/>
  <c r="A15" i="25"/>
  <c r="A8" i="25"/>
  <c r="A2" i="25"/>
  <c r="A14" i="25"/>
  <c r="A5" i="25"/>
  <c r="A9" i="29"/>
  <c r="A6" i="29"/>
  <c r="A4" i="29"/>
  <c r="A2" i="29"/>
  <c r="A7" i="29"/>
  <c r="A12" i="29"/>
  <c r="A5" i="29"/>
  <c r="A3" i="29"/>
  <c r="A10" i="29"/>
  <c r="A8" i="29"/>
  <c r="A4" i="30"/>
  <c r="A5" i="30"/>
  <c r="A10" i="30"/>
  <c r="A9" i="30"/>
  <c r="A2" i="30"/>
  <c r="A7" i="30"/>
  <c r="A8" i="30"/>
  <c r="A3" i="26"/>
  <c r="A14" i="26"/>
  <c r="A4" i="26"/>
  <c r="A6" i="26"/>
  <c r="A2" i="26"/>
  <c r="A13" i="26"/>
  <c r="A12" i="26"/>
  <c r="A11" i="26"/>
  <c r="A9" i="26"/>
  <c r="A7" i="26"/>
  <c r="A10" i="26"/>
  <c r="A5" i="26"/>
  <c r="A8" i="26"/>
  <c r="A2" i="28" l="1"/>
  <c r="A6" i="28"/>
  <c r="A3" i="28"/>
  <c r="A7" i="28"/>
  <c r="A46" i="17"/>
  <c r="A48" i="17"/>
  <c r="A2" i="16"/>
  <c r="A4" i="28"/>
  <c r="A8" i="28"/>
  <c r="A5" i="28"/>
  <c r="A8" i="27"/>
  <c r="A7" i="27"/>
  <c r="A10" i="27"/>
  <c r="A3" i="27"/>
  <c r="A2" i="27"/>
  <c r="A5" i="27"/>
  <c r="A12" i="27"/>
  <c r="A9" i="27"/>
  <c r="A4" i="27"/>
  <c r="A6" i="27"/>
  <c r="A11" i="27"/>
  <c r="A43" i="17"/>
  <c r="A5" i="17"/>
  <c r="A18" i="17"/>
  <c r="A22" i="17"/>
  <c r="A44" i="17"/>
  <c r="A45" i="17"/>
  <c r="A20" i="17"/>
  <c r="A17" i="17"/>
  <c r="A13" i="17"/>
  <c r="A25" i="17"/>
  <c r="A38" i="17"/>
  <c r="A27" i="17"/>
  <c r="A29" i="17"/>
  <c r="A3" i="17"/>
  <c r="A35" i="17"/>
  <c r="A33" i="17"/>
  <c r="A4" i="17"/>
  <c r="A19" i="17"/>
  <c r="A36" i="17"/>
  <c r="A23" i="17"/>
  <c r="A41" i="17"/>
  <c r="A31" i="17"/>
  <c r="A9" i="17"/>
  <c r="A40" i="17"/>
  <c r="A14" i="17"/>
  <c r="A24" i="17"/>
  <c r="A37" i="17"/>
  <c r="A11" i="17"/>
  <c r="A32" i="17"/>
  <c r="A21" i="17"/>
  <c r="A39" i="17"/>
  <c r="A6" i="17"/>
  <c r="A26" i="17"/>
  <c r="A47" i="17"/>
  <c r="A34" i="17"/>
  <c r="A16" i="17"/>
  <c r="A30" i="17"/>
  <c r="A8" i="17"/>
  <c r="A10" i="17"/>
  <c r="A7" i="17"/>
  <c r="A12" i="17"/>
  <c r="A28" i="17"/>
  <c r="A2" i="17"/>
  <c r="A42" i="17"/>
  <c r="A15" i="17"/>
  <c r="A62" i="16"/>
  <c r="A3" i="16"/>
  <c r="A23" i="16"/>
  <c r="A35" i="16"/>
  <c r="A42" i="16"/>
  <c r="A22" i="16"/>
  <c r="A39" i="16"/>
  <c r="A59" i="16"/>
  <c r="A58" i="16"/>
  <c r="A86" i="16"/>
  <c r="A50" i="16"/>
  <c r="A41" i="16"/>
  <c r="A9" i="16"/>
  <c r="A44" i="16"/>
  <c r="A20" i="16"/>
  <c r="A75" i="16"/>
  <c r="A11" i="16"/>
  <c r="A60" i="16"/>
  <c r="A63" i="16"/>
  <c r="A48" i="16"/>
  <c r="A15" i="16"/>
  <c r="A54" i="16"/>
  <c r="A65" i="16"/>
  <c r="A19" i="16"/>
  <c r="A83" i="16"/>
  <c r="A91" i="16"/>
  <c r="A6" i="16"/>
  <c r="A74" i="16"/>
  <c r="A56" i="16"/>
  <c r="A46" i="16"/>
  <c r="A29" i="16"/>
  <c r="A5" i="16"/>
  <c r="A64" i="16"/>
  <c r="A47" i="16"/>
  <c r="A24" i="16"/>
  <c r="A38" i="16"/>
  <c r="A21" i="16"/>
  <c r="A88" i="16"/>
  <c r="A67" i="16"/>
  <c r="A31" i="16"/>
  <c r="A80" i="16"/>
  <c r="A4" i="16"/>
  <c r="A85" i="16"/>
  <c r="A8" i="16"/>
  <c r="A25" i="16"/>
  <c r="A53" i="16"/>
  <c r="A57" i="16"/>
  <c r="A45" i="16"/>
  <c r="A84" i="16"/>
  <c r="A13" i="16"/>
  <c r="A61" i="16"/>
  <c r="A52" i="16"/>
  <c r="A78" i="16"/>
  <c r="A7" i="16"/>
  <c r="A32" i="16"/>
  <c r="A66" i="16"/>
  <c r="A37" i="16"/>
  <c r="A16" i="16"/>
  <c r="A92" i="16"/>
  <c r="A87" i="16"/>
  <c r="A36" i="16"/>
  <c r="A82" i="16"/>
  <c r="A18" i="16"/>
  <c r="A77" i="16"/>
  <c r="A14" i="16"/>
  <c r="A72" i="16"/>
  <c r="A49" i="16"/>
  <c r="A73" i="16"/>
  <c r="A27" i="16"/>
  <c r="A70" i="16"/>
  <c r="A79" i="16"/>
  <c r="A30" i="16"/>
  <c r="A69" i="16"/>
  <c r="A55" i="16"/>
  <c r="A68" i="16"/>
  <c r="A76" i="16"/>
  <c r="A26" i="16"/>
  <c r="A28" i="16"/>
  <c r="A43" i="16"/>
  <c r="A71" i="16"/>
  <c r="A12" i="16"/>
  <c r="A33" i="16"/>
  <c r="A17" i="16"/>
  <c r="A40" i="16"/>
  <c r="A93" i="16"/>
  <c r="A89" i="16"/>
  <c r="A90" i="16"/>
  <c r="A10" i="16"/>
  <c r="A51" i="16"/>
  <c r="A81" i="16"/>
  <c r="A34" i="16"/>
</calcChain>
</file>

<file path=xl/sharedStrings.xml><?xml version="1.0" encoding="utf-8"?>
<sst xmlns="http://schemas.openxmlformats.org/spreadsheetml/2006/main" count="2529" uniqueCount="514">
  <si>
    <t>氏名</t>
    <rPh sb="0" eb="2">
      <t>シメイ</t>
    </rPh>
    <phoneticPr fontId="1"/>
  </si>
  <si>
    <t>大学名</t>
    <rPh sb="0" eb="3">
      <t>ダイガクメイ</t>
    </rPh>
    <phoneticPr fontId="1"/>
  </si>
  <si>
    <t>深澤 駿</t>
  </si>
  <si>
    <t>同志社大学</t>
  </si>
  <si>
    <t>淺木 良太</t>
  </si>
  <si>
    <t>甲南大学</t>
  </si>
  <si>
    <t>前泊 佳吾</t>
  </si>
  <si>
    <t>竹内 裕登</t>
  </si>
  <si>
    <t>立命館大学</t>
  </si>
  <si>
    <t>太田 昂輝</t>
  </si>
  <si>
    <t>大井 将揮</t>
  </si>
  <si>
    <t>関西大学</t>
  </si>
  <si>
    <t>内原 隆之介</t>
  </si>
  <si>
    <t>柴原 魁人</t>
  </si>
  <si>
    <t>寺田 芳紀</t>
  </si>
  <si>
    <t>竹中 明成</t>
  </si>
  <si>
    <t>河越 欽也</t>
  </si>
  <si>
    <t>関西学院大学</t>
  </si>
  <si>
    <t>𠮷岡 信幸</t>
  </si>
  <si>
    <t>大阪大学</t>
  </si>
  <si>
    <t>寺島 大晴</t>
  </si>
  <si>
    <t>大阪産業大学</t>
  </si>
  <si>
    <t>樫木 陸人</t>
  </si>
  <si>
    <t>近畿大学</t>
  </si>
  <si>
    <t>林 克洋</t>
  </si>
  <si>
    <t>飯坂 太輔</t>
  </si>
  <si>
    <t>鴻上 誉志輝</t>
  </si>
  <si>
    <t>廣橋 詩音</t>
  </si>
  <si>
    <t>大阪商業大学</t>
  </si>
  <si>
    <t>郡山 健太</t>
  </si>
  <si>
    <t>澤田 喜一</t>
  </si>
  <si>
    <t>安部 稜世</t>
  </si>
  <si>
    <t>亀田 快宙</t>
  </si>
  <si>
    <t>竹内 一平</t>
  </si>
  <si>
    <t>矢田部 昴</t>
  </si>
  <si>
    <t>米谷 泰志</t>
  </si>
  <si>
    <t>寺田 征実</t>
  </si>
  <si>
    <t>飯田 樹</t>
  </si>
  <si>
    <t>藤田 龍臣</t>
  </si>
  <si>
    <t>宮田 祐希</t>
  </si>
  <si>
    <t>川床 竜生</t>
  </si>
  <si>
    <t>共田 怜央</t>
  </si>
  <si>
    <t>小川 翔太郎</t>
  </si>
  <si>
    <t>林 壱剛</t>
  </si>
  <si>
    <t>藤野 航平</t>
  </si>
  <si>
    <t>北川 玄</t>
  </si>
  <si>
    <t>藤野 航士朗</t>
  </si>
  <si>
    <t>信貴 裕介</t>
  </si>
  <si>
    <t>宍戸 勇仁</t>
  </si>
  <si>
    <t>柳川卓広</t>
  </si>
  <si>
    <t>神戸大学</t>
  </si>
  <si>
    <t>坪井 俊太朗</t>
  </si>
  <si>
    <t>香川 輝</t>
  </si>
  <si>
    <t>小川 晃平</t>
  </si>
  <si>
    <t>向井 辰海</t>
  </si>
  <si>
    <t>大口 祐五</t>
  </si>
  <si>
    <t>梅園 幸弥</t>
  </si>
  <si>
    <t>山下 幸太</t>
  </si>
  <si>
    <t>吉田 逸平</t>
  </si>
  <si>
    <t>古賀 政行</t>
  </si>
  <si>
    <t>吉見 幸次朗</t>
  </si>
  <si>
    <t>鷲見 真太郎</t>
  </si>
  <si>
    <t>甲斐 大貴</t>
  </si>
  <si>
    <t>松本 大輝</t>
  </si>
  <si>
    <t>金澤 祐太</t>
  </si>
  <si>
    <t>吉川峻一朗</t>
  </si>
  <si>
    <t>草野 圭祐</t>
  </si>
  <si>
    <t>大田 航平</t>
  </si>
  <si>
    <t>押条 祐希</t>
  </si>
  <si>
    <t>舩越 海</t>
    <rPh sb="0" eb="2">
      <t>フナコシ</t>
    </rPh>
    <rPh sb="3" eb="4">
      <t>カイ</t>
    </rPh>
    <phoneticPr fontId="2"/>
  </si>
  <si>
    <t>近畿大学</t>
    <rPh sb="0" eb="4">
      <t>キンキダイガク</t>
    </rPh>
    <phoneticPr fontId="2"/>
  </si>
  <si>
    <t>森口 諒介</t>
    <rPh sb="0" eb="2">
      <t>モリグチ</t>
    </rPh>
    <rPh sb="3" eb="5">
      <t>リョウスケ</t>
    </rPh>
    <phoneticPr fontId="2"/>
  </si>
  <si>
    <t/>
  </si>
  <si>
    <t>合計</t>
  </si>
  <si>
    <t>西日</t>
    <rPh sb="0" eb="1">
      <t>ニシ</t>
    </rPh>
    <rPh sb="1" eb="2">
      <t>ニチ</t>
    </rPh>
    <phoneticPr fontId="2"/>
  </si>
  <si>
    <t>目羅 渚</t>
  </si>
  <si>
    <t>山本 帆乃香</t>
  </si>
  <si>
    <t>明山 美羽</t>
  </si>
  <si>
    <t>四国大学</t>
  </si>
  <si>
    <t>大鍬 菜月</t>
  </si>
  <si>
    <t>西川 弥希</t>
  </si>
  <si>
    <t>中村 実佑</t>
  </si>
  <si>
    <t>町田 莉子</t>
  </si>
  <si>
    <t>饒平名 アリス</t>
  </si>
  <si>
    <t>佐々木 梨乃</t>
  </si>
  <si>
    <t>松本 称梨</t>
  </si>
  <si>
    <t>高並 華鈴</t>
  </si>
  <si>
    <t>辻川 響き</t>
  </si>
  <si>
    <t>松末 柚花</t>
  </si>
  <si>
    <t>山森 月乃</t>
  </si>
  <si>
    <t>栗林 悠那</t>
  </si>
  <si>
    <t>若宮 有美</t>
  </si>
  <si>
    <t>吉田 のぞみ</t>
  </si>
  <si>
    <t>大畑 美樹</t>
  </si>
  <si>
    <t>梅田 千鈴</t>
  </si>
  <si>
    <t>浅尾 渚</t>
  </si>
  <si>
    <t>内藤 夕華子</t>
  </si>
  <si>
    <t>渡瀬 羽菜</t>
  </si>
  <si>
    <t>山岡 香凜</t>
  </si>
  <si>
    <t>近藤 麻耶</t>
  </si>
  <si>
    <t>高橋 優奈</t>
  </si>
  <si>
    <t>若浦 愛美</t>
  </si>
  <si>
    <t>永井 希和</t>
  </si>
  <si>
    <t>松岡 実花</t>
  </si>
  <si>
    <t>久保 衣里奈</t>
  </si>
  <si>
    <t>古本 聖奈</t>
  </si>
  <si>
    <t>久井 沙織</t>
  </si>
  <si>
    <t>森田 珠尚</t>
  </si>
  <si>
    <t>鍵岡 莉奈</t>
  </si>
  <si>
    <t>松原 加菜</t>
  </si>
  <si>
    <t>田中 優子</t>
    <rPh sb="0" eb="2">
      <t>タナカ</t>
    </rPh>
    <rPh sb="3" eb="5">
      <t>ユウコ</t>
    </rPh>
    <phoneticPr fontId="2"/>
  </si>
  <si>
    <t>西堀 龍介</t>
  </si>
  <si>
    <t>奥田 紘士</t>
  </si>
  <si>
    <t>山口 航輝</t>
  </si>
  <si>
    <t>佐藤 匡哉</t>
  </si>
  <si>
    <t>佐竹 優悟</t>
  </si>
  <si>
    <t>佐藤 翔太</t>
  </si>
  <si>
    <t>手島 史陽</t>
  </si>
  <si>
    <t>家城 ミチコ</t>
  </si>
  <si>
    <t>田畑 実菜</t>
  </si>
  <si>
    <t>びわこ学院大学</t>
  </si>
  <si>
    <t>福原 向葵</t>
  </si>
  <si>
    <t>宮﨑 環</t>
  </si>
  <si>
    <t>岡本 亜美</t>
  </si>
  <si>
    <t>木嶋 真之介</t>
  </si>
  <si>
    <t>南 光太郎</t>
  </si>
  <si>
    <t>京都大学</t>
  </si>
  <si>
    <t>鈴木 淳平</t>
  </si>
  <si>
    <t>氏松 蓮</t>
  </si>
  <si>
    <t>倉脇 小夏</t>
  </si>
  <si>
    <t>岡部 皓喜</t>
  </si>
  <si>
    <t>京都産業大学</t>
  </si>
  <si>
    <t>惠良 早輔路</t>
  </si>
  <si>
    <t>伊勢 拓真</t>
  </si>
  <si>
    <t>國松 美優</t>
  </si>
  <si>
    <t>成山 奈々子</t>
  </si>
  <si>
    <t>林 泰誠</t>
  </si>
  <si>
    <t>秋関</t>
    <rPh sb="0" eb="2">
      <t>アキカン</t>
    </rPh>
    <phoneticPr fontId="2"/>
  </si>
  <si>
    <t>川﨑 依子</t>
  </si>
  <si>
    <t>米田 積昌</t>
  </si>
  <si>
    <t>松枝 隼佑</t>
  </si>
  <si>
    <t>村上 晴哉</t>
  </si>
  <si>
    <t>眞鍋 委</t>
  </si>
  <si>
    <t>渥美 光真</t>
  </si>
  <si>
    <t>舩越 海</t>
  </si>
  <si>
    <t>新井 駿之介</t>
  </si>
  <si>
    <t>森口 諒介</t>
  </si>
  <si>
    <t>大島 直丈</t>
  </si>
  <si>
    <t>小嶋 佑弥</t>
  </si>
  <si>
    <t>濱島 圭佑</t>
  </si>
  <si>
    <t>吉川 峻一朗</t>
  </si>
  <si>
    <t>上田 皐熙</t>
  </si>
  <si>
    <t>矢ヶ部 芳</t>
  </si>
  <si>
    <t>田中 貴将</t>
  </si>
  <si>
    <t>飯田 準矢</t>
  </si>
  <si>
    <t>阿武 幸季</t>
  </si>
  <si>
    <t>竹中 海斗</t>
  </si>
  <si>
    <t>立木 友晴</t>
  </si>
  <si>
    <t>田代 大和</t>
  </si>
  <si>
    <t>隠岐 颯太</t>
  </si>
  <si>
    <t>柳川 卓広</t>
  </si>
  <si>
    <t>村上 直</t>
  </si>
  <si>
    <t>寺西 開知</t>
  </si>
  <si>
    <t>前田 裕成</t>
  </si>
  <si>
    <t>山戸 暸雅</t>
  </si>
  <si>
    <t>梶原 英資</t>
  </si>
  <si>
    <t>須中 仁冶</t>
  </si>
  <si>
    <t>中西 秀</t>
  </si>
  <si>
    <t>森木 駿斗</t>
  </si>
  <si>
    <t>嶋岡 大幸</t>
  </si>
  <si>
    <t>温水 玲雄</t>
  </si>
  <si>
    <t>香美 杏奈</t>
  </si>
  <si>
    <t>中川 友香梨</t>
  </si>
  <si>
    <t>田中 優子</t>
  </si>
  <si>
    <t>福本 有咲</t>
  </si>
  <si>
    <t>小栗 珠実</t>
  </si>
  <si>
    <t>西内 彩花</t>
  </si>
  <si>
    <t>仲野 希</t>
  </si>
  <si>
    <t>大石 純子</t>
  </si>
  <si>
    <t>佐藤 麻理桜</t>
  </si>
  <si>
    <t>秋関</t>
    <rPh sb="0" eb="2">
      <t>アキカン</t>
    </rPh>
    <phoneticPr fontId="1"/>
  </si>
  <si>
    <t>AR60M</t>
    <phoneticPr fontId="2"/>
  </si>
  <si>
    <t>AR60W</t>
    <phoneticPr fontId="2"/>
  </si>
  <si>
    <t>FR3×40</t>
    <phoneticPr fontId="2"/>
  </si>
  <si>
    <t>R3×40</t>
    <phoneticPr fontId="2"/>
  </si>
  <si>
    <t>AP60M</t>
    <phoneticPr fontId="2"/>
  </si>
  <si>
    <t>AP60W</t>
    <phoneticPr fontId="2"/>
  </si>
  <si>
    <t>FR3×20</t>
    <phoneticPr fontId="2"/>
  </si>
  <si>
    <t>R3×20</t>
    <phoneticPr fontId="2"/>
  </si>
  <si>
    <t>FR60PR</t>
    <phoneticPr fontId="2"/>
  </si>
  <si>
    <t>R60PR</t>
    <phoneticPr fontId="2"/>
  </si>
  <si>
    <t>インカレ</t>
  </si>
  <si>
    <t>各大学の色表記</t>
    <rPh sb="0" eb="3">
      <t>カクダイガク</t>
    </rPh>
    <rPh sb="4" eb="5">
      <t>イロ</t>
    </rPh>
    <rPh sb="5" eb="7">
      <t>ヒョウキ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</si>
  <si>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</si>
  <si>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</si>
  <si>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大阪産業大学</t>
    <rPh sb="0" eb="2">
      <t>オオサカ</t>
    </rPh>
    <rPh sb="2" eb="4">
      <t>サンギョウ</t>
    </rPh>
    <rPh sb="4" eb="6">
      <t>ダイガク</t>
    </rPh>
    <phoneticPr fontId="2"/>
  </si>
  <si>
    <t>氏名</t>
    <rPh sb="0" eb="2">
      <t>シメイ</t>
    </rPh>
    <phoneticPr fontId="2"/>
  </si>
  <si>
    <t>大学</t>
    <rPh sb="0" eb="2">
      <t>ダイガク</t>
    </rPh>
    <phoneticPr fontId="2"/>
  </si>
  <si>
    <t>性別</t>
    <phoneticPr fontId="2"/>
  </si>
  <si>
    <t>大阪大学</t>
    <rPh sb="0" eb="2">
      <t>オオサカ</t>
    </rPh>
    <rPh sb="2" eb="4">
      <t>ダイガク</t>
    </rPh>
    <phoneticPr fontId="2"/>
  </si>
  <si>
    <t>関西学院大学</t>
    <rPh sb="0" eb="6">
      <t>カンセイガクインダイガク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</si>
  <si>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</si>
  <si>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</si>
  <si>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関西学院大学</t>
    <rPh sb="0" eb="2">
      <t>カンサイ</t>
    </rPh>
    <rPh sb="2" eb="5">
      <t>ガクインダイ</t>
    </rPh>
    <rPh sb="5" eb="6">
      <t>ガク</t>
    </rPh>
    <phoneticPr fontId="2"/>
  </si>
  <si>
    <t>関西大学</t>
    <rPh sb="0" eb="2">
      <t>カンサイ</t>
    </rPh>
    <rPh sb="2" eb="4">
      <t>ダイガク</t>
    </rPh>
    <phoneticPr fontId="2"/>
  </si>
  <si>
    <t>京都産業大学</t>
    <rPh sb="0" eb="2">
      <t>キョウト</t>
    </rPh>
    <rPh sb="2" eb="4">
      <t>サンギョウ</t>
    </rPh>
    <rPh sb="4" eb="6">
      <t>ダイガク</t>
    </rPh>
    <phoneticPr fontId="2"/>
  </si>
  <si>
    <t>田中 優子</t>
    <rPh sb="0" eb="2">
      <t>タナカ</t>
    </rPh>
    <rPh sb="3" eb="5">
      <t>ユウコ</t>
    </rPh>
    <phoneticPr fontId="4"/>
  </si>
  <si>
    <t>京都大学</t>
    <rPh sb="0" eb="2">
      <t>キョウト</t>
    </rPh>
    <rPh sb="2" eb="4">
      <t>ダイガク</t>
    </rPh>
    <phoneticPr fontId="2"/>
  </si>
  <si>
    <t>郡山 健太</t>
    <rPh sb="0" eb="2">
      <t>コオリヤマ</t>
    </rPh>
    <rPh sb="3" eb="5">
      <t>ケンタ</t>
    </rPh>
    <phoneticPr fontId="4"/>
  </si>
  <si>
    <t>山岡 香凜</t>
    <rPh sb="0" eb="2">
      <t>ヤマオカ</t>
    </rPh>
    <rPh sb="3" eb="5">
      <t>カリン</t>
    </rPh>
    <phoneticPr fontId="4"/>
  </si>
  <si>
    <t>近畿大学</t>
    <rPh sb="0" eb="2">
      <t>キンキ</t>
    </rPh>
    <rPh sb="2" eb="4">
      <t>ダイガク</t>
    </rPh>
    <phoneticPr fontId="2"/>
  </si>
  <si>
    <t>古賀 政行</t>
    <rPh sb="0" eb="2">
      <t>コガ</t>
    </rPh>
    <rPh sb="3" eb="5">
      <t>マサユキ</t>
    </rPh>
    <phoneticPr fontId="4"/>
  </si>
  <si>
    <t>鍵岡 莉奈</t>
    <rPh sb="0" eb="2">
      <t>カギオカ</t>
    </rPh>
    <rPh sb="3" eb="5">
      <t>リナ</t>
    </rPh>
    <phoneticPr fontId="4"/>
  </si>
  <si>
    <t>甲南大学</t>
    <rPh sb="0" eb="2">
      <t>コウナン</t>
    </rPh>
    <rPh sb="2" eb="4">
      <t>ダイガク</t>
    </rPh>
    <phoneticPr fontId="2"/>
  </si>
  <si>
    <t>古岸 将季</t>
    <rPh sb="0" eb="1">
      <t>コ</t>
    </rPh>
    <rPh sb="1" eb="2">
      <t>ギシ</t>
    </rPh>
    <rPh sb="3" eb="5">
      <t>マサキ</t>
    </rPh>
    <phoneticPr fontId="4"/>
  </si>
  <si>
    <t>若宮 有美</t>
    <rPh sb="0" eb="2">
      <t>ワカミヤ</t>
    </rPh>
    <rPh sb="3" eb="5">
      <t>ユミ</t>
    </rPh>
    <phoneticPr fontId="4"/>
  </si>
  <si>
    <t>同志社大学</t>
    <phoneticPr fontId="2"/>
  </si>
  <si>
    <t>竹内 一平</t>
    <rPh sb="0" eb="2">
      <t>タケウチ</t>
    </rPh>
    <rPh sb="3" eb="5">
      <t>イッペイ</t>
    </rPh>
    <phoneticPr fontId="4"/>
  </si>
  <si>
    <t>梅田 千鈴</t>
    <rPh sb="0" eb="2">
      <t>ウメダ</t>
    </rPh>
    <rPh sb="3" eb="5">
      <t>チスズ</t>
    </rPh>
    <phoneticPr fontId="4"/>
  </si>
  <si>
    <t>坪井 俊太朗</t>
    <rPh sb="0" eb="2">
      <t>ツボイ</t>
    </rPh>
    <rPh sb="3" eb="6">
      <t>シュンタロウ</t>
    </rPh>
    <phoneticPr fontId="4"/>
  </si>
  <si>
    <t>久保 衣里奈</t>
    <rPh sb="0" eb="2">
      <t>クボ</t>
    </rPh>
    <rPh sb="3" eb="6">
      <t>エリナ</t>
    </rPh>
    <phoneticPr fontId="4"/>
  </si>
  <si>
    <t>（個人加盟校）</t>
    <rPh sb="1" eb="3">
      <t>コジン</t>
    </rPh>
    <rPh sb="3" eb="6">
      <t>カメイコウ</t>
    </rPh>
    <phoneticPr fontId="2"/>
  </si>
  <si>
    <t>小川 晃平</t>
    <rPh sb="0" eb="2">
      <t>オガワ</t>
    </rPh>
    <rPh sb="3" eb="5">
      <t>コウヘイ</t>
    </rPh>
    <phoneticPr fontId="4"/>
  </si>
  <si>
    <t>内藤 夕華子</t>
    <rPh sb="0" eb="2">
      <t>ナイトウ</t>
    </rPh>
    <rPh sb="3" eb="4">
      <t>ユウ</t>
    </rPh>
    <rPh sb="4" eb="5">
      <t>ハナ</t>
    </rPh>
    <rPh sb="5" eb="6">
      <t>コ</t>
    </rPh>
    <phoneticPr fontId="4"/>
  </si>
  <si>
    <t>山本 悠人</t>
    <rPh sb="0" eb="2">
      <t>ヤマモト</t>
    </rPh>
    <rPh sb="3" eb="5">
      <t>ユウト</t>
    </rPh>
    <phoneticPr fontId="4"/>
  </si>
  <si>
    <t>松末 柚花</t>
    <rPh sb="0" eb="2">
      <t>マツスエ</t>
    </rPh>
    <rPh sb="3" eb="5">
      <t>ユカ</t>
    </rPh>
    <phoneticPr fontId="4"/>
  </si>
  <si>
    <t>大田 航平</t>
    <rPh sb="0" eb="2">
      <t>オオタ</t>
    </rPh>
    <rPh sb="3" eb="5">
      <t>コウヘイ</t>
    </rPh>
    <phoneticPr fontId="4"/>
  </si>
  <si>
    <t>関西大学</t>
    <rPh sb="0" eb="4">
      <t>カンサイダイガク</t>
    </rPh>
    <phoneticPr fontId="4"/>
  </si>
  <si>
    <t>甲斐 大貴</t>
    <rPh sb="0" eb="2">
      <t>カイ</t>
    </rPh>
    <rPh sb="3" eb="5">
      <t>ダイキ</t>
    </rPh>
    <phoneticPr fontId="4"/>
  </si>
  <si>
    <t>金澤 祐太</t>
    <rPh sb="0" eb="2">
      <t>カナザワ</t>
    </rPh>
    <rPh sb="3" eb="5">
      <t>ユウタ</t>
    </rPh>
    <phoneticPr fontId="4"/>
  </si>
  <si>
    <t>河越 欽也</t>
    <rPh sb="0" eb="2">
      <t>カワゴシ</t>
    </rPh>
    <rPh sb="3" eb="5">
      <t>キンヤ</t>
    </rPh>
    <phoneticPr fontId="4"/>
  </si>
  <si>
    <t>辻川 響き</t>
    <rPh sb="0" eb="2">
      <t>ツジカワ</t>
    </rPh>
    <rPh sb="3" eb="4">
      <t>ヒビ</t>
    </rPh>
    <phoneticPr fontId="4"/>
  </si>
  <si>
    <t>天白 航太</t>
    <rPh sb="0" eb="2">
      <t>テンパク</t>
    </rPh>
    <rPh sb="3" eb="5">
      <t>コウタ</t>
    </rPh>
    <phoneticPr fontId="4"/>
  </si>
  <si>
    <t>久井 沙織</t>
    <rPh sb="0" eb="2">
      <t>ヒサイ</t>
    </rPh>
    <rPh sb="3" eb="5">
      <t>サオリ</t>
    </rPh>
    <phoneticPr fontId="4"/>
  </si>
  <si>
    <t>松本 大輝</t>
    <rPh sb="0" eb="2">
      <t>マツモト</t>
    </rPh>
    <rPh sb="3" eb="5">
      <t>ダイキ</t>
    </rPh>
    <phoneticPr fontId="4"/>
  </si>
  <si>
    <t>中村 実佑</t>
    <rPh sb="0" eb="2">
      <t>ナカムラ</t>
    </rPh>
    <rPh sb="3" eb="5">
      <t>ミユ</t>
    </rPh>
    <phoneticPr fontId="4"/>
  </si>
  <si>
    <t>森口 諒介</t>
    <rPh sb="0" eb="2">
      <t>モリグチ</t>
    </rPh>
    <rPh sb="3" eb="5">
      <t>リョウスケ</t>
    </rPh>
    <phoneticPr fontId="4"/>
  </si>
  <si>
    <t>宮﨑 環</t>
    <rPh sb="0" eb="2">
      <t>ミヤザキ</t>
    </rPh>
    <rPh sb="3" eb="4">
      <t>タマキ</t>
    </rPh>
    <phoneticPr fontId="4"/>
  </si>
  <si>
    <t>山口 昂哉</t>
    <rPh sb="0" eb="2">
      <t>ヤマグチ</t>
    </rPh>
    <rPh sb="3" eb="4">
      <t>タカ</t>
    </rPh>
    <rPh sb="4" eb="5">
      <t>ヤ</t>
    </rPh>
    <phoneticPr fontId="4"/>
  </si>
  <si>
    <t>渡瀬 羽菜</t>
    <rPh sb="0" eb="2">
      <t>ワタセ</t>
    </rPh>
    <rPh sb="3" eb="5">
      <t>ハナ</t>
    </rPh>
    <phoneticPr fontId="4"/>
  </si>
  <si>
    <t>女</t>
  </si>
  <si>
    <t>京都大学</t>
    <rPh sb="0" eb="2">
      <t>キョウト</t>
    </rPh>
    <rPh sb="2" eb="4">
      <t>ダイガク</t>
    </rPh>
    <phoneticPr fontId="4"/>
  </si>
  <si>
    <t>川床 竜生</t>
    <rPh sb="0" eb="2">
      <t>カワトコ</t>
    </rPh>
    <rPh sb="3" eb="5">
      <t>タツオ</t>
    </rPh>
    <phoneticPr fontId="4"/>
  </si>
  <si>
    <t>寺田 芳紀</t>
    <rPh sb="0" eb="2">
      <t>テラダ</t>
    </rPh>
    <rPh sb="3" eb="4">
      <t>ホウ</t>
    </rPh>
    <phoneticPr fontId="4"/>
  </si>
  <si>
    <t>氏松 蓮</t>
    <rPh sb="0" eb="1">
      <t>ウジ</t>
    </rPh>
    <rPh sb="1" eb="2">
      <t>マツ</t>
    </rPh>
    <rPh sb="3" eb="4">
      <t>レン</t>
    </rPh>
    <phoneticPr fontId="4"/>
  </si>
  <si>
    <t>米田 積昌</t>
    <rPh sb="0" eb="2">
      <t>ヨネダ</t>
    </rPh>
    <rPh sb="3" eb="5">
      <t>セキマサ</t>
    </rPh>
    <phoneticPr fontId="4"/>
  </si>
  <si>
    <t>小笠原 梓</t>
    <rPh sb="0" eb="3">
      <t>オガサワラ</t>
    </rPh>
    <rPh sb="4" eb="5">
      <t>アズサ</t>
    </rPh>
    <phoneticPr fontId="4"/>
  </si>
  <si>
    <t>飯坂 太輔</t>
    <rPh sb="0" eb="2">
      <t>イイサカ</t>
    </rPh>
    <rPh sb="3" eb="5">
      <t>タイスケ</t>
    </rPh>
    <phoneticPr fontId="4"/>
  </si>
  <si>
    <t>川﨑 依子</t>
    <rPh sb="0" eb="2">
      <t>カワサキ</t>
    </rPh>
    <rPh sb="3" eb="5">
      <t>ヨリコ</t>
    </rPh>
    <phoneticPr fontId="4"/>
  </si>
  <si>
    <t>倉脇 小夏</t>
    <rPh sb="0" eb="1">
      <t>クラ</t>
    </rPh>
    <rPh sb="1" eb="2">
      <t>ワキ</t>
    </rPh>
    <rPh sb="3" eb="4">
      <t>ショウ</t>
    </rPh>
    <rPh sb="4" eb="5">
      <t>ナツ</t>
    </rPh>
    <phoneticPr fontId="4"/>
  </si>
  <si>
    <t>大井 将揮</t>
    <rPh sb="0" eb="2">
      <t>オオイ</t>
    </rPh>
    <rPh sb="3" eb="4">
      <t>ショウ</t>
    </rPh>
    <rPh sb="4" eb="5">
      <t>キ</t>
    </rPh>
    <phoneticPr fontId="4"/>
  </si>
  <si>
    <t>渡辺 小弓</t>
    <rPh sb="0" eb="2">
      <t>ワタナベ</t>
    </rPh>
    <rPh sb="3" eb="4">
      <t>コ</t>
    </rPh>
    <rPh sb="4" eb="5">
      <t>ユミ</t>
    </rPh>
    <phoneticPr fontId="4"/>
  </si>
  <si>
    <t>藤田 龍臣</t>
    <rPh sb="0" eb="2">
      <t>フジタ</t>
    </rPh>
    <rPh sb="3" eb="4">
      <t>リュウ</t>
    </rPh>
    <rPh sb="4" eb="5">
      <t>シン</t>
    </rPh>
    <phoneticPr fontId="4"/>
  </si>
  <si>
    <t>KANG YENA</t>
    <phoneticPr fontId="2"/>
  </si>
  <si>
    <t>北川 玄</t>
    <rPh sb="0" eb="2">
      <t>キタガワ</t>
    </rPh>
    <rPh sb="3" eb="4">
      <t>ゲン</t>
    </rPh>
    <phoneticPr fontId="4"/>
  </si>
  <si>
    <t>佐藤 麻理桜</t>
    <rPh sb="0" eb="2">
      <t>サトウ</t>
    </rPh>
    <rPh sb="3" eb="6">
      <t>マリオ</t>
    </rPh>
    <phoneticPr fontId="4"/>
  </si>
  <si>
    <t>田中 佑弥</t>
    <rPh sb="0" eb="2">
      <t>タナカ</t>
    </rPh>
    <rPh sb="3" eb="4">
      <t>ユウ</t>
    </rPh>
    <rPh sb="4" eb="5">
      <t>ヤ</t>
    </rPh>
    <phoneticPr fontId="4"/>
  </si>
  <si>
    <t>松尾 絢海</t>
    <rPh sb="0" eb="2">
      <t>マツオ</t>
    </rPh>
    <rPh sb="3" eb="4">
      <t>アヤ</t>
    </rPh>
    <rPh sb="4" eb="5">
      <t>ウミ</t>
    </rPh>
    <phoneticPr fontId="4"/>
  </si>
  <si>
    <t>共田 怜央</t>
    <rPh sb="0" eb="2">
      <t>トモダ</t>
    </rPh>
    <rPh sb="3" eb="5">
      <t>レオ</t>
    </rPh>
    <phoneticPr fontId="4"/>
  </si>
  <si>
    <t>村上 優生</t>
    <rPh sb="0" eb="2">
      <t>ムラカミ</t>
    </rPh>
    <rPh sb="3" eb="4">
      <t>ヤサ</t>
    </rPh>
    <rPh sb="4" eb="5">
      <t>イ</t>
    </rPh>
    <phoneticPr fontId="4"/>
  </si>
  <si>
    <t>向井 辰海</t>
    <rPh sb="0" eb="2">
      <t>ムカイ</t>
    </rPh>
    <rPh sb="3" eb="4">
      <t>タツ</t>
    </rPh>
    <rPh sb="4" eb="5">
      <t>ウミ</t>
    </rPh>
    <phoneticPr fontId="4"/>
  </si>
  <si>
    <t>村坂 虹音</t>
    <rPh sb="0" eb="2">
      <t>ムラサカ</t>
    </rPh>
    <rPh sb="3" eb="4">
      <t>ニジ</t>
    </rPh>
    <rPh sb="4" eb="5">
      <t>オト</t>
    </rPh>
    <phoneticPr fontId="4"/>
  </si>
  <si>
    <t>男</t>
  </si>
  <si>
    <t>武富 衣舞希</t>
    <rPh sb="0" eb="2">
      <t>タケトミ</t>
    </rPh>
    <rPh sb="3" eb="6">
      <t>コロモマイキ</t>
    </rPh>
    <phoneticPr fontId="4"/>
  </si>
  <si>
    <t>近畿大学</t>
    <rPh sb="0" eb="2">
      <t>キンキ</t>
    </rPh>
    <rPh sb="2" eb="4">
      <t>ダイガク</t>
    </rPh>
    <phoneticPr fontId="4"/>
  </si>
  <si>
    <t>甲南大学</t>
    <rPh sb="0" eb="2">
      <t>コウナン</t>
    </rPh>
    <rPh sb="2" eb="4">
      <t>ダイガク</t>
    </rPh>
    <phoneticPr fontId="4"/>
  </si>
  <si>
    <t>今村 颯志</t>
  </si>
  <si>
    <t>川端 邦聖</t>
  </si>
  <si>
    <t>橋本 太一</t>
  </si>
  <si>
    <t>福田 勇輝</t>
  </si>
  <si>
    <t>木谷 萌</t>
  </si>
  <si>
    <t>森田 珠尚</t>
    <rPh sb="0" eb="2">
      <t>モリタ</t>
    </rPh>
    <rPh sb="3" eb="4">
      <t>タマ</t>
    </rPh>
    <rPh sb="4" eb="5">
      <t>ナオ</t>
    </rPh>
    <phoneticPr fontId="9"/>
  </si>
  <si>
    <t>女</t>
    <phoneticPr fontId="9"/>
  </si>
  <si>
    <t>末廣 アリサ</t>
    <rPh sb="0" eb="2">
      <t>スエヒロ</t>
    </rPh>
    <phoneticPr fontId="9"/>
  </si>
  <si>
    <t>西内 彩花</t>
    <rPh sb="0" eb="2">
      <t>ニシウチ</t>
    </rPh>
    <rPh sb="3" eb="5">
      <t>サヤカ</t>
    </rPh>
    <phoneticPr fontId="4"/>
  </si>
  <si>
    <t>大阪大学</t>
    <rPh sb="0" eb="2">
      <t>オオサカ</t>
    </rPh>
    <rPh sb="2" eb="4">
      <t>ダイガク</t>
    </rPh>
    <phoneticPr fontId="4"/>
  </si>
  <si>
    <t>宮内 野乃花</t>
    <rPh sb="0" eb="2">
      <t>ミヤウチ</t>
    </rPh>
    <rPh sb="3" eb="6">
      <t>ノノカ</t>
    </rPh>
    <phoneticPr fontId="4"/>
  </si>
  <si>
    <t>大石 純子</t>
    <rPh sb="0" eb="2">
      <t>オオイシ</t>
    </rPh>
    <rPh sb="3" eb="5">
      <t>ジュンコ</t>
    </rPh>
    <phoneticPr fontId="4"/>
  </si>
  <si>
    <t>藤川 恵</t>
    <rPh sb="0" eb="2">
      <t>フジカワ</t>
    </rPh>
    <rPh sb="3" eb="4">
      <t>メグミ</t>
    </rPh>
    <phoneticPr fontId="4"/>
  </si>
  <si>
    <t>池田 月</t>
    <rPh sb="0" eb="2">
      <t>イケダ</t>
    </rPh>
    <rPh sb="3" eb="4">
      <t>ツキ</t>
    </rPh>
    <phoneticPr fontId="4"/>
  </si>
  <si>
    <t>仲野 希</t>
    <rPh sb="0" eb="2">
      <t>ナカノ</t>
    </rPh>
    <rPh sb="3" eb="4">
      <t>ノゾミ</t>
    </rPh>
    <phoneticPr fontId="4"/>
  </si>
  <si>
    <t>鈴木 淳平</t>
    <rPh sb="0" eb="2">
      <t>スズキ</t>
    </rPh>
    <rPh sb="3" eb="5">
      <t>ジュンペイ</t>
    </rPh>
    <phoneticPr fontId="4"/>
  </si>
  <si>
    <t>松原 加菜</t>
    <rPh sb="0" eb="2">
      <t>マツバラ</t>
    </rPh>
    <rPh sb="3" eb="4">
      <t>カ</t>
    </rPh>
    <rPh sb="4" eb="5">
      <t>ナ</t>
    </rPh>
    <phoneticPr fontId="4"/>
  </si>
  <si>
    <t>濱島 圭佑</t>
    <rPh sb="0" eb="2">
      <t>ハマジマ</t>
    </rPh>
    <rPh sb="3" eb="5">
      <t>ケイスケ</t>
    </rPh>
    <phoneticPr fontId="4"/>
  </si>
  <si>
    <t>隠岐 颯太</t>
    <rPh sb="0" eb="2">
      <t>オキ</t>
    </rPh>
    <rPh sb="3" eb="5">
      <t>ソウタ</t>
    </rPh>
    <phoneticPr fontId="4"/>
  </si>
  <si>
    <t>田中 貴将</t>
    <rPh sb="0" eb="2">
      <t>タナカ</t>
    </rPh>
    <rPh sb="3" eb="5">
      <t>タカマサ</t>
    </rPh>
    <phoneticPr fontId="4"/>
  </si>
  <si>
    <t>同志社大学</t>
    <rPh sb="3" eb="5">
      <t>ダイガク</t>
    </rPh>
    <phoneticPr fontId="9"/>
  </si>
  <si>
    <t>寺西 開知</t>
    <rPh sb="0" eb="2">
      <t>テラニシ</t>
    </rPh>
    <rPh sb="3" eb="5">
      <t>カイチ</t>
    </rPh>
    <phoneticPr fontId="4"/>
  </si>
  <si>
    <t>西村 淳志</t>
    <rPh sb="0" eb="2">
      <t>ニシムラ</t>
    </rPh>
    <rPh sb="3" eb="5">
      <t>アツシ</t>
    </rPh>
    <phoneticPr fontId="4"/>
  </si>
  <si>
    <t>林 泰誠</t>
    <rPh sb="0" eb="1">
      <t>ハヤシ</t>
    </rPh>
    <rPh sb="2" eb="4">
      <t>タイセイ</t>
    </rPh>
    <phoneticPr fontId="4"/>
  </si>
  <si>
    <t>國松 美優</t>
    <phoneticPr fontId="2"/>
  </si>
  <si>
    <t>舩本 裕介</t>
    <rPh sb="0" eb="2">
      <t>フナモト</t>
    </rPh>
    <rPh sb="3" eb="5">
      <t>ユウスケ</t>
    </rPh>
    <phoneticPr fontId="4"/>
  </si>
  <si>
    <t>町田 莉子</t>
    <phoneticPr fontId="2"/>
  </si>
  <si>
    <t>前田 裕成</t>
    <rPh sb="0" eb="2">
      <t>マエダ</t>
    </rPh>
    <rPh sb="3" eb="4">
      <t>ユウ</t>
    </rPh>
    <rPh sb="4" eb="5">
      <t>ナ</t>
    </rPh>
    <phoneticPr fontId="4"/>
  </si>
  <si>
    <t>西川 弥希</t>
    <phoneticPr fontId="2"/>
  </si>
  <si>
    <t>松枝 隼佑</t>
    <rPh sb="0" eb="2">
      <t>マツエダ</t>
    </rPh>
    <rPh sb="3" eb="5">
      <t>シュンスケ</t>
    </rPh>
    <phoneticPr fontId="4"/>
  </si>
  <si>
    <t>中川 友香梨</t>
    <phoneticPr fontId="2"/>
  </si>
  <si>
    <t>南 光太郎</t>
    <rPh sb="0" eb="1">
      <t>ミナミ</t>
    </rPh>
    <rPh sb="2" eb="5">
      <t>コウタロウ</t>
    </rPh>
    <phoneticPr fontId="4"/>
  </si>
  <si>
    <t>目羅 渚</t>
    <phoneticPr fontId="2"/>
  </si>
  <si>
    <t>村上 直</t>
    <rPh sb="0" eb="2">
      <t>ムラカミ</t>
    </rPh>
    <rPh sb="3" eb="4">
      <t>ナオ</t>
    </rPh>
    <phoneticPr fontId="4"/>
  </si>
  <si>
    <t>饒平名 アリス</t>
    <phoneticPr fontId="2"/>
  </si>
  <si>
    <t>矢野 隆之</t>
    <rPh sb="0" eb="2">
      <t>ヤノ</t>
    </rPh>
    <rPh sb="3" eb="5">
      <t>タカユキ</t>
    </rPh>
    <phoneticPr fontId="4"/>
  </si>
  <si>
    <t>近藤 麻耶</t>
    <phoneticPr fontId="2"/>
  </si>
  <si>
    <t>新井 駿之介</t>
    <rPh sb="0" eb="2">
      <t>アライ</t>
    </rPh>
    <rPh sb="3" eb="4">
      <t>シュン</t>
    </rPh>
    <rPh sb="4" eb="5">
      <t>ノ</t>
    </rPh>
    <rPh sb="5" eb="6">
      <t>スケ</t>
    </rPh>
    <phoneticPr fontId="4"/>
  </si>
  <si>
    <t>高橋 彩音</t>
  </si>
  <si>
    <t>梶原 英資</t>
    <rPh sb="0" eb="2">
      <t>カジワラ</t>
    </rPh>
    <rPh sb="3" eb="5">
      <t>エイスケ</t>
    </rPh>
    <phoneticPr fontId="4"/>
  </si>
  <si>
    <t>竹中 海斗</t>
    <rPh sb="0" eb="2">
      <t>タケナカ</t>
    </rPh>
    <rPh sb="3" eb="4">
      <t>カイ</t>
    </rPh>
    <rPh sb="4" eb="5">
      <t>ト</t>
    </rPh>
    <phoneticPr fontId="4"/>
  </si>
  <si>
    <t>奥田 紘士</t>
    <rPh sb="0" eb="2">
      <t>オクダ</t>
    </rPh>
    <rPh sb="3" eb="5">
      <t>ヒロシシ</t>
    </rPh>
    <phoneticPr fontId="4"/>
  </si>
  <si>
    <t>鍋嶋 遥香</t>
  </si>
  <si>
    <t>木村 龍介</t>
    <rPh sb="0" eb="2">
      <t>キムラ</t>
    </rPh>
    <rPh sb="3" eb="5">
      <t>リュウスケ</t>
    </rPh>
    <phoneticPr fontId="4"/>
  </si>
  <si>
    <t>鴻上 誉志輝</t>
    <rPh sb="0" eb="2">
      <t>コウガミ</t>
    </rPh>
    <rPh sb="3" eb="6">
      <t>ヨシカガヤ</t>
    </rPh>
    <phoneticPr fontId="4"/>
  </si>
  <si>
    <t>澤田 喜一</t>
    <rPh sb="0" eb="2">
      <t>サワダ</t>
    </rPh>
    <rPh sb="3" eb="5">
      <t>ヨシカズ</t>
    </rPh>
    <phoneticPr fontId="4"/>
  </si>
  <si>
    <t>藤田 佳奈</t>
  </si>
  <si>
    <t>羽田 祐大</t>
    <rPh sb="0" eb="2">
      <t>ハダ</t>
    </rPh>
    <rPh sb="3" eb="5">
      <t>ユウダイ</t>
    </rPh>
    <phoneticPr fontId="4"/>
  </si>
  <si>
    <t>舩越 海</t>
    <rPh sb="0" eb="2">
      <t>フナコシ</t>
    </rPh>
    <rPh sb="3" eb="4">
      <t>カイ</t>
    </rPh>
    <phoneticPr fontId="4"/>
  </si>
  <si>
    <t>池田 彩乃</t>
  </si>
  <si>
    <t>岡山商科大学</t>
    <rPh sb="4" eb="6">
      <t>ダイガク</t>
    </rPh>
    <phoneticPr fontId="2"/>
  </si>
  <si>
    <t>宮田 祐希</t>
    <rPh sb="0" eb="2">
      <t>ミヤタ</t>
    </rPh>
    <rPh sb="3" eb="5">
      <t>ユウキ</t>
    </rPh>
    <phoneticPr fontId="4"/>
  </si>
  <si>
    <t>内田 蒼唯</t>
  </si>
  <si>
    <t>矢ヶ部 芳</t>
    <rPh sb="0" eb="3">
      <t>ヤカベ</t>
    </rPh>
    <rPh sb="4" eb="5">
      <t>カオル</t>
    </rPh>
    <phoneticPr fontId="4"/>
  </si>
  <si>
    <t>吉田 逸平</t>
    <rPh sb="0" eb="2">
      <t>ヨシダ</t>
    </rPh>
    <rPh sb="3" eb="5">
      <t>イッペイ</t>
    </rPh>
    <phoneticPr fontId="4"/>
  </si>
  <si>
    <t>樫木 陸人</t>
    <rPh sb="0" eb="2">
      <t>カシキ</t>
    </rPh>
    <rPh sb="3" eb="5">
      <t>リクト</t>
    </rPh>
    <phoneticPr fontId="4"/>
  </si>
  <si>
    <t>中村 聡一郎</t>
    <rPh sb="0" eb="2">
      <t>ナカムラ</t>
    </rPh>
    <rPh sb="3" eb="6">
      <t>ソウイチロウ</t>
    </rPh>
    <phoneticPr fontId="4"/>
  </si>
  <si>
    <t>大荒 里菜</t>
  </si>
  <si>
    <t>徳島大学</t>
  </si>
  <si>
    <t>西田 光希</t>
    <rPh sb="0" eb="2">
      <t>ニシダ</t>
    </rPh>
    <rPh sb="3" eb="5">
      <t>コウキ</t>
    </rPh>
    <phoneticPr fontId="4"/>
  </si>
  <si>
    <t>小山 莉奈</t>
  </si>
  <si>
    <t>神戸大学</t>
    <rPh sb="0" eb="2">
      <t>コウベ</t>
    </rPh>
    <rPh sb="2" eb="4">
      <t>ダイガク</t>
    </rPh>
    <phoneticPr fontId="2"/>
  </si>
  <si>
    <t>眞鍋 委</t>
    <rPh sb="0" eb="2">
      <t>マナベ</t>
    </rPh>
    <rPh sb="3" eb="4">
      <t>イ</t>
    </rPh>
    <phoneticPr fontId="4"/>
  </si>
  <si>
    <t>迫 綾香</t>
  </si>
  <si>
    <t>矢田部 昴</t>
    <rPh sb="0" eb="3">
      <t>ヤタベ</t>
    </rPh>
    <rPh sb="4" eb="5">
      <t>スバル</t>
    </rPh>
    <phoneticPr fontId="4"/>
  </si>
  <si>
    <t>安部 稜世</t>
    <rPh sb="0" eb="2">
      <t>アベ</t>
    </rPh>
    <rPh sb="3" eb="4">
      <t>リョウ</t>
    </rPh>
    <rPh sb="4" eb="5">
      <t>ヨ</t>
    </rPh>
    <phoneticPr fontId="4"/>
  </si>
  <si>
    <t>田中 織衣</t>
  </si>
  <si>
    <t>牛島 聡希</t>
    <rPh sb="0" eb="2">
      <t>ウシジマ</t>
    </rPh>
    <rPh sb="3" eb="4">
      <t>サトシ</t>
    </rPh>
    <rPh sb="4" eb="5">
      <t>キ</t>
    </rPh>
    <phoneticPr fontId="4"/>
  </si>
  <si>
    <t>藤井 真子</t>
  </si>
  <si>
    <t>姜 亦姚</t>
  </si>
  <si>
    <t>谷脇 薫</t>
  </si>
  <si>
    <t>岡山商科大学</t>
  </si>
  <si>
    <t>西澤 透真</t>
    <rPh sb="0" eb="2">
      <t>ニシザワ</t>
    </rPh>
    <rPh sb="3" eb="4">
      <t>トウ</t>
    </rPh>
    <rPh sb="4" eb="5">
      <t>マ</t>
    </rPh>
    <phoneticPr fontId="4"/>
  </si>
  <si>
    <t>北 健斗</t>
  </si>
  <si>
    <t>山下 幸太</t>
    <rPh sb="0" eb="2">
      <t>ヤマシタ</t>
    </rPh>
    <rPh sb="3" eb="4">
      <t>シアワ</t>
    </rPh>
    <phoneticPr fontId="9"/>
  </si>
  <si>
    <t>男</t>
    <phoneticPr fontId="9"/>
  </si>
  <si>
    <t>香川 輝</t>
    <rPh sb="0" eb="2">
      <t>カガワ</t>
    </rPh>
    <rPh sb="3" eb="4">
      <t>カガヤ</t>
    </rPh>
    <phoneticPr fontId="9"/>
  </si>
  <si>
    <t>友藤 章裕</t>
    <rPh sb="0" eb="2">
      <t>トモフジ</t>
    </rPh>
    <rPh sb="3" eb="4">
      <t>ショウ</t>
    </rPh>
    <phoneticPr fontId="9"/>
  </si>
  <si>
    <t>男</t>
    <rPh sb="0" eb="1">
      <t>オトコ</t>
    </rPh>
    <phoneticPr fontId="2"/>
  </si>
  <si>
    <t>押条 祐希</t>
    <rPh sb="0" eb="2">
      <t>オシジョウ</t>
    </rPh>
    <rPh sb="3" eb="5">
      <t>ユウキ</t>
    </rPh>
    <phoneticPr fontId="2"/>
  </si>
  <si>
    <t>久保田 優希</t>
    <rPh sb="0" eb="3">
      <t>クボタ</t>
    </rPh>
    <rPh sb="4" eb="6">
      <t>ユウキ</t>
    </rPh>
    <phoneticPr fontId="2"/>
  </si>
  <si>
    <t>小嶋 佑弥</t>
    <rPh sb="0" eb="2">
      <t>コジマ</t>
    </rPh>
    <rPh sb="3" eb="5">
      <t>ユウヤ</t>
    </rPh>
    <phoneticPr fontId="2"/>
  </si>
  <si>
    <t>宍戸 勇仁</t>
    <rPh sb="0" eb="2">
      <t>シシド</t>
    </rPh>
    <rPh sb="3" eb="5">
      <t>ハヤト</t>
    </rPh>
    <phoneticPr fontId="2"/>
  </si>
  <si>
    <t>嶋岡 大幸</t>
    <rPh sb="0" eb="2">
      <t>シマオカ</t>
    </rPh>
    <rPh sb="3" eb="5">
      <t>ヒロユキ</t>
    </rPh>
    <phoneticPr fontId="2"/>
  </si>
  <si>
    <t>紫竹 竜大</t>
    <rPh sb="0" eb="2">
      <t>シチク</t>
    </rPh>
    <rPh sb="3" eb="5">
      <t>リュウタ</t>
    </rPh>
    <phoneticPr fontId="2"/>
  </si>
  <si>
    <t>松岡 宏紀</t>
    <rPh sb="0" eb="2">
      <t>マツオカ</t>
    </rPh>
    <rPh sb="3" eb="5">
      <t>ヒロキ</t>
    </rPh>
    <phoneticPr fontId="2"/>
  </si>
  <si>
    <t>上野 光生</t>
    <rPh sb="0" eb="2">
      <t>ウエノ</t>
    </rPh>
    <rPh sb="3" eb="5">
      <t>ミツオ</t>
    </rPh>
    <phoneticPr fontId="2"/>
  </si>
  <si>
    <t>岡本 知将</t>
  </si>
  <si>
    <t>谷口 勇志</t>
    <rPh sb="0" eb="2">
      <t>タニグチ</t>
    </rPh>
    <rPh sb="3" eb="5">
      <t>ユウシ</t>
    </rPh>
    <phoneticPr fontId="2"/>
  </si>
  <si>
    <t>寺島 大晴</t>
    <rPh sb="0" eb="2">
      <t>テラシマ</t>
    </rPh>
    <rPh sb="3" eb="5">
      <t>タイセイ</t>
    </rPh>
    <phoneticPr fontId="2"/>
  </si>
  <si>
    <t>林 壱剛</t>
    <rPh sb="0" eb="1">
      <t>ハヤシ</t>
    </rPh>
    <rPh sb="2" eb="4">
      <t>イチタカ</t>
    </rPh>
    <phoneticPr fontId="4"/>
  </si>
  <si>
    <t>大阪商業大学</t>
    <rPh sb="0" eb="6">
      <t>オオサカショウギョウダイガク</t>
    </rPh>
    <phoneticPr fontId="4"/>
  </si>
  <si>
    <t>廣橋 詩音</t>
    <rPh sb="0" eb="2">
      <t>ヒロハシ</t>
    </rPh>
    <rPh sb="3" eb="5">
      <t>シオン</t>
    </rPh>
    <phoneticPr fontId="4"/>
  </si>
  <si>
    <t>梅園 幸弥</t>
    <rPh sb="0" eb="2">
      <t>ウメゾノ</t>
    </rPh>
    <rPh sb="3" eb="4">
      <t>サチ</t>
    </rPh>
    <rPh sb="4" eb="5">
      <t>ヤ</t>
    </rPh>
    <phoneticPr fontId="4"/>
  </si>
  <si>
    <t>久野 滉平</t>
    <rPh sb="0" eb="2">
      <t>クノ</t>
    </rPh>
    <rPh sb="3" eb="5">
      <t>コウヘイ</t>
    </rPh>
    <phoneticPr fontId="4"/>
  </si>
  <si>
    <t>鷲見 真太郎</t>
    <rPh sb="0" eb="2">
      <t>スミ</t>
    </rPh>
    <rPh sb="3" eb="6">
      <t>シンタロウ</t>
    </rPh>
    <phoneticPr fontId="4"/>
  </si>
  <si>
    <t>田代 大和</t>
    <rPh sb="0" eb="2">
      <t>タシロ</t>
    </rPh>
    <rPh sb="3" eb="5">
      <t>ヤマト</t>
    </rPh>
    <phoneticPr fontId="4"/>
  </si>
  <si>
    <t>飯田 隼矢</t>
    <rPh sb="0" eb="2">
      <t>イイダ</t>
    </rPh>
    <rPh sb="3" eb="4">
      <t>ジュン</t>
    </rPh>
    <rPh sb="4" eb="5">
      <t>ヤ</t>
    </rPh>
    <phoneticPr fontId="4"/>
  </si>
  <si>
    <t>大島 直丈</t>
    <rPh sb="0" eb="2">
      <t>オオシマ</t>
    </rPh>
    <rPh sb="3" eb="4">
      <t>ナオ</t>
    </rPh>
    <rPh sb="4" eb="5">
      <t>タケ</t>
    </rPh>
    <phoneticPr fontId="4"/>
  </si>
  <si>
    <t>亀田 快宙</t>
    <rPh sb="0" eb="2">
      <t>カメダ</t>
    </rPh>
    <rPh sb="3" eb="4">
      <t>ココロヨ</t>
    </rPh>
    <rPh sb="4" eb="5">
      <t>ソラ</t>
    </rPh>
    <phoneticPr fontId="4"/>
  </si>
  <si>
    <t>近藤 克磨</t>
    <rPh sb="0" eb="2">
      <t>コンドウ</t>
    </rPh>
    <rPh sb="3" eb="5">
      <t>カツマ</t>
    </rPh>
    <phoneticPr fontId="4"/>
  </si>
  <si>
    <t>田中 爽大</t>
    <rPh sb="0" eb="2">
      <t>タナカ</t>
    </rPh>
    <rPh sb="3" eb="4">
      <t>ソウ</t>
    </rPh>
    <rPh sb="4" eb="5">
      <t>ダイ</t>
    </rPh>
    <phoneticPr fontId="4"/>
  </si>
  <si>
    <t>橋本 誠伍</t>
    <rPh sb="0" eb="2">
      <t>ハシモト</t>
    </rPh>
    <rPh sb="3" eb="4">
      <t>マコト</t>
    </rPh>
    <rPh sb="4" eb="5">
      <t>ゴ</t>
    </rPh>
    <phoneticPr fontId="4"/>
  </si>
  <si>
    <t>森木 駿斗</t>
    <rPh sb="0" eb="2">
      <t>モリキ</t>
    </rPh>
    <rPh sb="3" eb="4">
      <t>シュン</t>
    </rPh>
    <rPh sb="4" eb="5">
      <t>ト</t>
    </rPh>
    <phoneticPr fontId="4"/>
  </si>
  <si>
    <t>渥美 光真</t>
    <rPh sb="0" eb="2">
      <t>アツミ</t>
    </rPh>
    <rPh sb="3" eb="4">
      <t>ヒカリ</t>
    </rPh>
    <rPh sb="4" eb="5">
      <t>マ</t>
    </rPh>
    <phoneticPr fontId="4"/>
  </si>
  <si>
    <t>石川 潤一</t>
    <rPh sb="0" eb="2">
      <t>イシカワ</t>
    </rPh>
    <rPh sb="3" eb="5">
      <t>ジュンイチ</t>
    </rPh>
    <phoneticPr fontId="4"/>
  </si>
  <si>
    <t>伊勢 拓真</t>
    <rPh sb="0" eb="2">
      <t>イセ</t>
    </rPh>
    <rPh sb="3" eb="5">
      <t>タクマ</t>
    </rPh>
    <phoneticPr fontId="4"/>
  </si>
  <si>
    <t>熊内 環</t>
    <rPh sb="0" eb="2">
      <t>クマウチ</t>
    </rPh>
    <rPh sb="3" eb="4">
      <t>タマキ</t>
    </rPh>
    <phoneticPr fontId="4"/>
  </si>
  <si>
    <t>原 誠次郎</t>
  </si>
  <si>
    <t>岡嶋 海人</t>
  </si>
  <si>
    <t>濵野 和也</t>
  </si>
  <si>
    <t>谷川 太一</t>
  </si>
  <si>
    <t>三宅 龍太郎</t>
  </si>
  <si>
    <t>村山 匠</t>
  </si>
  <si>
    <t>和田 光輔</t>
  </si>
  <si>
    <t>宮田 和政</t>
  </si>
  <si>
    <t>石川 海渡</t>
  </si>
  <si>
    <t>小坂 裕翼</t>
  </si>
  <si>
    <t>古屋 慶悟</t>
  </si>
  <si>
    <t>田中 航平</t>
  </si>
  <si>
    <t>中堀 貴裕</t>
  </si>
  <si>
    <t>中村 文哉</t>
  </si>
  <si>
    <t>秋山 聖人</t>
  </si>
  <si>
    <t>金尾 真海</t>
  </si>
  <si>
    <t>大学名</t>
    <rPh sb="0" eb="3">
      <t>ダイガクメイ</t>
    </rPh>
    <phoneticPr fontId="2"/>
  </si>
  <si>
    <t>学年</t>
    <rPh sb="0" eb="2">
      <t>ガクネン</t>
    </rPh>
    <phoneticPr fontId="2"/>
  </si>
  <si>
    <t>全日本</t>
    <rPh sb="0" eb="3">
      <t>ゼンニホン</t>
    </rPh>
    <phoneticPr fontId="2"/>
  </si>
  <si>
    <t>合計</t>
    <rPh sb="0" eb="2">
      <t>ゴウケイ</t>
    </rPh>
    <phoneticPr fontId="2"/>
  </si>
  <si>
    <t>田畑 実菜</t>
    <phoneticPr fontId="2"/>
  </si>
  <si>
    <t>高橋 優奈</t>
    <rPh sb="0" eb="1">
      <t>タカ</t>
    </rPh>
    <phoneticPr fontId="2"/>
  </si>
  <si>
    <t>合計（高得点2つ）</t>
    <rPh sb="0" eb="2">
      <t>ゴウケイ</t>
    </rPh>
    <rPh sb="3" eb="6">
      <t>コウトクテン</t>
    </rPh>
    <phoneticPr fontId="2"/>
  </si>
  <si>
    <t>順位</t>
    <rPh sb="0" eb="2">
      <t>ジュンイ</t>
    </rPh>
    <phoneticPr fontId="2"/>
  </si>
  <si>
    <t>吉川 峻一朗</t>
    <phoneticPr fontId="2"/>
  </si>
  <si>
    <t>明山 美羽</t>
    <phoneticPr fontId="2"/>
  </si>
  <si>
    <t>秋関・全日本はFR3×20ですが、数値を揃えるため2倍の数値にしております</t>
    <rPh sb="0" eb="2">
      <t>アキカン</t>
    </rPh>
    <rPh sb="3" eb="6">
      <t>ゼンニホン</t>
    </rPh>
    <rPh sb="17" eb="19">
      <t>スウチ</t>
    </rPh>
    <rPh sb="20" eb="21">
      <t>ソロ</t>
    </rPh>
    <rPh sb="26" eb="27">
      <t>バイ</t>
    </rPh>
    <rPh sb="28" eb="30">
      <t>スウチ</t>
    </rPh>
    <phoneticPr fontId="2"/>
  </si>
  <si>
    <t>秋関・全日本はR3×20ですが、数値を揃えるため2倍の数値にしております</t>
    <rPh sb="0" eb="2">
      <t>アキカン</t>
    </rPh>
    <rPh sb="3" eb="6">
      <t>ゼンニホン</t>
    </rPh>
    <rPh sb="16" eb="18">
      <t>スウチ</t>
    </rPh>
    <rPh sb="19" eb="20">
      <t>ソロ</t>
    </rPh>
    <rPh sb="25" eb="26">
      <t>バイ</t>
    </rPh>
    <rPh sb="27" eb="29">
      <t>スウチ</t>
    </rPh>
    <phoneticPr fontId="2"/>
  </si>
  <si>
    <t>学年</t>
    <rPh sb="0" eb="2">
      <t>ガクネン</t>
    </rPh>
    <phoneticPr fontId="2"/>
  </si>
  <si>
    <t>同志社大学</t>
    <rPh sb="0" eb="5">
      <t>ドウシシャダイガク</t>
    </rPh>
    <phoneticPr fontId="2"/>
  </si>
  <si>
    <t>深澤 駿</t>
    <rPh sb="0" eb="2">
      <t>フカサワ</t>
    </rPh>
    <rPh sb="3" eb="4">
      <t>シュン</t>
    </rPh>
    <phoneticPr fontId="2"/>
  </si>
  <si>
    <t>前泊 佳吾</t>
    <rPh sb="0" eb="2">
      <t>マエドマリ</t>
    </rPh>
    <rPh sb="3" eb="5">
      <t>ケイゴ</t>
    </rPh>
    <phoneticPr fontId="2"/>
  </si>
  <si>
    <t>柴原 魁人</t>
    <rPh sb="0" eb="2">
      <t>シバハラ</t>
    </rPh>
    <rPh sb="3" eb="5">
      <t>カイト</t>
    </rPh>
    <phoneticPr fontId="2"/>
  </si>
  <si>
    <t>同志社大学</t>
    <rPh sb="0" eb="3">
      <t>ドウシシャ</t>
    </rPh>
    <rPh sb="3" eb="5">
      <t>ダイガク</t>
    </rPh>
    <phoneticPr fontId="2"/>
  </si>
  <si>
    <t>内原 隆之介</t>
    <rPh sb="0" eb="2">
      <t>ウチハラ</t>
    </rPh>
    <rPh sb="3" eb="6">
      <t>リュウノスケ</t>
    </rPh>
    <phoneticPr fontId="2"/>
  </si>
  <si>
    <t>関西大学</t>
    <rPh sb="0" eb="4">
      <t>カンサイダイガク</t>
    </rPh>
    <phoneticPr fontId="2"/>
  </si>
  <si>
    <t>河越 欽也</t>
    <rPh sb="0" eb="2">
      <t>カワゴシ</t>
    </rPh>
    <rPh sb="3" eb="5">
      <t>キンヤ</t>
    </rPh>
    <phoneticPr fontId="2"/>
  </si>
  <si>
    <t>関西学院大学</t>
    <rPh sb="0" eb="6">
      <t>カンセイガクインダイガク</t>
    </rPh>
    <phoneticPr fontId="2"/>
  </si>
  <si>
    <t>寺田 征実</t>
    <rPh sb="0" eb="2">
      <t>テラダ</t>
    </rPh>
    <rPh sb="3" eb="5">
      <t>マサミ</t>
    </rPh>
    <phoneticPr fontId="2"/>
  </si>
  <si>
    <t>向井 辰海</t>
    <rPh sb="0" eb="2">
      <t>ムカイ</t>
    </rPh>
    <rPh sb="3" eb="4">
      <t>タツ</t>
    </rPh>
    <rPh sb="4" eb="5">
      <t>ウミ</t>
    </rPh>
    <phoneticPr fontId="2"/>
  </si>
  <si>
    <t>安部 稜世</t>
    <rPh sb="0" eb="2">
      <t>アベ</t>
    </rPh>
    <rPh sb="3" eb="4">
      <t>リョウ</t>
    </rPh>
    <rPh sb="4" eb="5">
      <t>セ</t>
    </rPh>
    <phoneticPr fontId="2"/>
  </si>
  <si>
    <t>寺島 大晴</t>
    <rPh sb="0" eb="2">
      <t>テラシマ</t>
    </rPh>
    <rPh sb="3" eb="4">
      <t>ダイ</t>
    </rPh>
    <rPh sb="4" eb="5">
      <t>ハ</t>
    </rPh>
    <phoneticPr fontId="2"/>
  </si>
  <si>
    <t>大阪産業大学</t>
    <rPh sb="0" eb="6">
      <t>オオサカサンギョウダイガク</t>
    </rPh>
    <phoneticPr fontId="2"/>
  </si>
  <si>
    <t>北川 玄</t>
    <rPh sb="0" eb="2">
      <t>キタガワ</t>
    </rPh>
    <rPh sb="3" eb="4">
      <t>ゲン</t>
    </rPh>
    <phoneticPr fontId="2"/>
  </si>
  <si>
    <t>京都産業大学</t>
    <rPh sb="0" eb="6">
      <t>キョウトサンギョウダイガク</t>
    </rPh>
    <phoneticPr fontId="2"/>
  </si>
  <si>
    <t>神戸大学</t>
    <rPh sb="0" eb="4">
      <t>コウベダイガク</t>
    </rPh>
    <phoneticPr fontId="2"/>
  </si>
  <si>
    <t>森口 諒介</t>
    <rPh sb="0" eb="2">
      <t>モリグチ</t>
    </rPh>
    <rPh sb="3" eb="4">
      <t>リョウ</t>
    </rPh>
    <rPh sb="4" eb="5">
      <t>スケ</t>
    </rPh>
    <phoneticPr fontId="2"/>
  </si>
  <si>
    <t>松本 大輝</t>
    <rPh sb="0" eb="2">
      <t>マツモト</t>
    </rPh>
    <rPh sb="3" eb="4">
      <t>ダイ</t>
    </rPh>
    <rPh sb="4" eb="5">
      <t>キ</t>
    </rPh>
    <phoneticPr fontId="2"/>
  </si>
  <si>
    <t>阿武 幸季</t>
    <rPh sb="0" eb="2">
      <t>アンノ</t>
    </rPh>
    <rPh sb="3" eb="4">
      <t>サチ</t>
    </rPh>
    <rPh sb="4" eb="5">
      <t>キ</t>
    </rPh>
    <phoneticPr fontId="2"/>
  </si>
  <si>
    <t>田代 大和</t>
    <rPh sb="0" eb="2">
      <t>タシロ</t>
    </rPh>
    <rPh sb="3" eb="5">
      <t>ヤマト</t>
    </rPh>
    <phoneticPr fontId="2"/>
  </si>
  <si>
    <t>大阪大学</t>
    <rPh sb="0" eb="4">
      <t>オオサカダイガク</t>
    </rPh>
    <phoneticPr fontId="2"/>
  </si>
  <si>
    <t>鷲見 真太郎</t>
    <rPh sb="0" eb="2">
      <t>ワシミ</t>
    </rPh>
    <rPh sb="3" eb="6">
      <t>シンタロウ</t>
    </rPh>
    <phoneticPr fontId="2"/>
  </si>
  <si>
    <t>香川 輝</t>
    <rPh sb="0" eb="2">
      <t>カガワ</t>
    </rPh>
    <rPh sb="3" eb="4">
      <t>カガヤキ</t>
    </rPh>
    <phoneticPr fontId="2"/>
  </si>
  <si>
    <t>甲南大学</t>
    <rPh sb="0" eb="4">
      <t>コウナンダイガク</t>
    </rPh>
    <phoneticPr fontId="2"/>
  </si>
  <si>
    <t>金澤 祐太</t>
    <rPh sb="0" eb="2">
      <t>カナザワ</t>
    </rPh>
    <rPh sb="3" eb="5">
      <t>ユウタ</t>
    </rPh>
    <phoneticPr fontId="2"/>
  </si>
  <si>
    <t>関西学院大学</t>
    <rPh sb="0" eb="4">
      <t>カンセイガクイン</t>
    </rPh>
    <rPh sb="4" eb="6">
      <t>ダイガク</t>
    </rPh>
    <phoneticPr fontId="2"/>
  </si>
  <si>
    <t>立木 友晴</t>
    <rPh sb="0" eb="1">
      <t>タ</t>
    </rPh>
    <rPh sb="1" eb="2">
      <t>キ</t>
    </rPh>
    <rPh sb="3" eb="4">
      <t>トモ</t>
    </rPh>
    <rPh sb="4" eb="5">
      <t>ハ</t>
    </rPh>
    <phoneticPr fontId="2"/>
  </si>
  <si>
    <t>大田 航平</t>
    <rPh sb="0" eb="2">
      <t>オオタ</t>
    </rPh>
    <rPh sb="3" eb="5">
      <t>コウヘイ</t>
    </rPh>
    <phoneticPr fontId="2"/>
  </si>
  <si>
    <t>甲斐 大貴</t>
    <rPh sb="0" eb="2">
      <t>カイ</t>
    </rPh>
    <rPh sb="3" eb="5">
      <t>タイキ</t>
    </rPh>
    <phoneticPr fontId="2"/>
  </si>
  <si>
    <t>今村 颯志</t>
    <rPh sb="0" eb="2">
      <t>イマムラ</t>
    </rPh>
    <rPh sb="3" eb="4">
      <t>ソウ</t>
    </rPh>
    <rPh sb="4" eb="5">
      <t>シ</t>
    </rPh>
    <phoneticPr fontId="2"/>
  </si>
  <si>
    <t>温水 玲雄</t>
    <rPh sb="0" eb="2">
      <t>ヌクミズ</t>
    </rPh>
    <rPh sb="3" eb="5">
      <t>レオ</t>
    </rPh>
    <phoneticPr fontId="2"/>
  </si>
  <si>
    <t>立命館大学</t>
    <rPh sb="0" eb="5">
      <t>リツメイカンダイガク</t>
    </rPh>
    <phoneticPr fontId="2"/>
  </si>
  <si>
    <t>草野 圭祐</t>
    <rPh sb="0" eb="2">
      <t>クサノ</t>
    </rPh>
    <rPh sb="3" eb="5">
      <t>ケイスケ</t>
    </rPh>
    <phoneticPr fontId="2"/>
  </si>
  <si>
    <t>新井 駿之介</t>
    <rPh sb="0" eb="2">
      <t>アライ</t>
    </rPh>
    <rPh sb="3" eb="4">
      <t>シュン</t>
    </rPh>
    <rPh sb="4" eb="5">
      <t>ノ</t>
    </rPh>
    <rPh sb="5" eb="6">
      <t>スケ</t>
    </rPh>
    <phoneticPr fontId="2"/>
  </si>
  <si>
    <t>京都大学</t>
    <rPh sb="0" eb="4">
      <t>キョウトダイガク</t>
    </rPh>
    <phoneticPr fontId="2"/>
  </si>
  <si>
    <t>竹内 裕登</t>
    <rPh sb="0" eb="2">
      <t>タケウチ</t>
    </rPh>
    <rPh sb="3" eb="4">
      <t>ユウ</t>
    </rPh>
    <rPh sb="4" eb="5">
      <t>ノボル</t>
    </rPh>
    <phoneticPr fontId="2"/>
  </si>
  <si>
    <t>山下 幸太</t>
    <rPh sb="0" eb="2">
      <t>ヤマシタ</t>
    </rPh>
    <rPh sb="3" eb="4">
      <t>サチ</t>
    </rPh>
    <rPh sb="4" eb="5">
      <t>フト</t>
    </rPh>
    <phoneticPr fontId="2"/>
  </si>
  <si>
    <t>中村 実佑</t>
    <rPh sb="0" eb="2">
      <t>ナカムラ</t>
    </rPh>
    <rPh sb="3" eb="4">
      <t>ミ</t>
    </rPh>
    <rPh sb="4" eb="5">
      <t>ユウ</t>
    </rPh>
    <phoneticPr fontId="2"/>
  </si>
  <si>
    <t>目羅 渚</t>
    <rPh sb="0" eb="2">
      <t>メラ</t>
    </rPh>
    <rPh sb="3" eb="4">
      <t>ナギサ</t>
    </rPh>
    <phoneticPr fontId="2"/>
  </si>
  <si>
    <t>山森 月乃</t>
    <rPh sb="0" eb="2">
      <t>ヤマモリ</t>
    </rPh>
    <rPh sb="3" eb="5">
      <t>ツキノ</t>
    </rPh>
    <phoneticPr fontId="2"/>
  </si>
  <si>
    <t>大鍬 菜月</t>
    <rPh sb="0" eb="2">
      <t>オオクワ</t>
    </rPh>
    <rPh sb="3" eb="5">
      <t>ナツキ</t>
    </rPh>
    <phoneticPr fontId="2"/>
  </si>
  <si>
    <t>中川 友香梨</t>
    <rPh sb="0" eb="2">
      <t>ナカガワ</t>
    </rPh>
    <rPh sb="3" eb="6">
      <t>ユカリ</t>
    </rPh>
    <phoneticPr fontId="2"/>
  </si>
  <si>
    <t>栗林 悠那</t>
    <rPh sb="0" eb="2">
      <t>クリバヤシ</t>
    </rPh>
    <rPh sb="3" eb="4">
      <t>ユウ</t>
    </rPh>
    <rPh sb="4" eb="5">
      <t>ナ</t>
    </rPh>
    <phoneticPr fontId="2"/>
  </si>
  <si>
    <t>明山 美羽</t>
    <rPh sb="0" eb="2">
      <t>アキヤマ</t>
    </rPh>
    <rPh sb="3" eb="5">
      <t>ミウ</t>
    </rPh>
    <phoneticPr fontId="2"/>
  </si>
  <si>
    <t>四国大学</t>
    <rPh sb="0" eb="4">
      <t>シコクダイガク</t>
    </rPh>
    <phoneticPr fontId="2"/>
  </si>
  <si>
    <t>松末 柚花</t>
    <rPh sb="0" eb="2">
      <t>マツスエ</t>
    </rPh>
    <rPh sb="3" eb="5">
      <t>ユカ</t>
    </rPh>
    <phoneticPr fontId="2"/>
  </si>
  <si>
    <t>高並 華鈴</t>
    <rPh sb="0" eb="2">
      <t>タカナミ</t>
    </rPh>
    <rPh sb="3" eb="4">
      <t>ハナ</t>
    </rPh>
    <rPh sb="4" eb="5">
      <t>スズ</t>
    </rPh>
    <phoneticPr fontId="2"/>
  </si>
  <si>
    <t>近藤 麻耶</t>
    <rPh sb="0" eb="2">
      <t>コンドウ</t>
    </rPh>
    <rPh sb="3" eb="5">
      <t>マヤ</t>
    </rPh>
    <phoneticPr fontId="2"/>
  </si>
  <si>
    <t>久保 衣里奈</t>
    <rPh sb="0" eb="2">
      <t>クボ</t>
    </rPh>
    <rPh sb="3" eb="6">
      <t>エリナ</t>
    </rPh>
    <phoneticPr fontId="2"/>
  </si>
  <si>
    <t>渡瀬 羽菜</t>
    <rPh sb="0" eb="2">
      <t>ワタセ</t>
    </rPh>
    <rPh sb="3" eb="4">
      <t>ハネ</t>
    </rPh>
    <rPh sb="4" eb="5">
      <t>ナ</t>
    </rPh>
    <phoneticPr fontId="2"/>
  </si>
  <si>
    <t>内藤 夕華子</t>
    <rPh sb="0" eb="2">
      <t>ナイトウ</t>
    </rPh>
    <rPh sb="3" eb="4">
      <t>ユウ</t>
    </rPh>
    <rPh sb="4" eb="5">
      <t>ハナ</t>
    </rPh>
    <rPh sb="5" eb="6">
      <t>コ</t>
    </rPh>
    <phoneticPr fontId="2"/>
  </si>
  <si>
    <t>松本 梨佳子</t>
    <rPh sb="0" eb="2">
      <t>マツモト</t>
    </rPh>
    <rPh sb="3" eb="4">
      <t>ナシ</t>
    </rPh>
    <rPh sb="4" eb="5">
      <t>カ</t>
    </rPh>
    <rPh sb="5" eb="6">
      <t>コ</t>
    </rPh>
    <phoneticPr fontId="2"/>
  </si>
  <si>
    <t>西内 彩花</t>
    <rPh sb="0" eb="2">
      <t>ニシウチ</t>
    </rPh>
    <rPh sb="3" eb="5">
      <t>アヤカ</t>
    </rPh>
    <phoneticPr fontId="2"/>
  </si>
  <si>
    <t>永井 希和</t>
    <rPh sb="0" eb="2">
      <t>ナガイ</t>
    </rPh>
    <rPh sb="3" eb="4">
      <t>ノゾミ</t>
    </rPh>
    <rPh sb="4" eb="5">
      <t>ワ</t>
    </rPh>
    <phoneticPr fontId="2"/>
  </si>
  <si>
    <t>佐々木 梨乃</t>
    <rPh sb="0" eb="3">
      <t>ササキ</t>
    </rPh>
    <rPh sb="4" eb="6">
      <t>リノ</t>
    </rPh>
    <phoneticPr fontId="2"/>
  </si>
  <si>
    <t>梅田 千鈴</t>
    <rPh sb="0" eb="2">
      <t>ウメダ</t>
    </rPh>
    <rPh sb="3" eb="5">
      <t>チスズ</t>
    </rPh>
    <phoneticPr fontId="2"/>
  </si>
  <si>
    <t>山口 航輝</t>
    <rPh sb="0" eb="2">
      <t>ヤマグチ</t>
    </rPh>
    <rPh sb="3" eb="5">
      <t>コウキ</t>
    </rPh>
    <phoneticPr fontId="2"/>
  </si>
  <si>
    <t>佐竹 優悟</t>
    <rPh sb="0" eb="2">
      <t>サタケ</t>
    </rPh>
    <rPh sb="3" eb="5">
      <t>ユウゴ</t>
    </rPh>
    <phoneticPr fontId="2"/>
  </si>
  <si>
    <t>樫木 陸人</t>
    <rPh sb="0" eb="2">
      <t>カシキ</t>
    </rPh>
    <rPh sb="3" eb="4">
      <t>リク</t>
    </rPh>
    <rPh sb="4" eb="5">
      <t>ジン</t>
    </rPh>
    <phoneticPr fontId="2"/>
  </si>
  <si>
    <t>信貴 裕介</t>
    <rPh sb="0" eb="2">
      <t>シンキ</t>
    </rPh>
    <rPh sb="3" eb="5">
      <t>ユウスケ</t>
    </rPh>
    <phoneticPr fontId="2"/>
  </si>
  <si>
    <t>伊勢 拓真</t>
    <rPh sb="0" eb="2">
      <t>イセ</t>
    </rPh>
    <rPh sb="3" eb="5">
      <t>タクマ</t>
    </rPh>
    <phoneticPr fontId="2"/>
  </si>
  <si>
    <t>田畑 実菜</t>
    <rPh sb="0" eb="2">
      <t>タバタ</t>
    </rPh>
    <rPh sb="3" eb="4">
      <t>ミ</t>
    </rPh>
    <rPh sb="4" eb="5">
      <t>ナ</t>
    </rPh>
    <phoneticPr fontId="2"/>
  </si>
  <si>
    <t>びわこ学院大学</t>
    <rPh sb="3" eb="5">
      <t>ガクイン</t>
    </rPh>
    <rPh sb="5" eb="7">
      <t>ダイガク</t>
    </rPh>
    <phoneticPr fontId="2"/>
  </si>
  <si>
    <t>成山 奈々子</t>
    <rPh sb="0" eb="2">
      <t>ナリヤマ</t>
    </rPh>
    <rPh sb="3" eb="6">
      <t>ナナコ</t>
    </rPh>
    <phoneticPr fontId="2"/>
  </si>
  <si>
    <t>國松 美優</t>
    <rPh sb="0" eb="2">
      <t>クニマツ</t>
    </rPh>
    <rPh sb="3" eb="5">
      <t>ミユウ</t>
    </rPh>
    <phoneticPr fontId="2"/>
  </si>
  <si>
    <t>福原 向葵</t>
    <rPh sb="0" eb="2">
      <t>フクハラ</t>
    </rPh>
    <rPh sb="3" eb="4">
      <t>ムカイ</t>
    </rPh>
    <rPh sb="4" eb="5">
      <t>アオイ</t>
    </rPh>
    <phoneticPr fontId="2"/>
  </si>
  <si>
    <t>岡本 亜美</t>
    <rPh sb="0" eb="2">
      <t>オカモト</t>
    </rPh>
    <rPh sb="3" eb="5">
      <t>アミ</t>
    </rPh>
    <phoneticPr fontId="2"/>
  </si>
  <si>
    <t>新人戦</t>
    <rPh sb="0" eb="3">
      <t>シンジンセン</t>
    </rPh>
    <phoneticPr fontId="2"/>
  </si>
  <si>
    <t>不朽戦</t>
    <rPh sb="0" eb="2">
      <t>フキュウ</t>
    </rPh>
    <rPh sb="2" eb="3">
      <t>セン</t>
    </rPh>
    <phoneticPr fontId="2"/>
  </si>
  <si>
    <t>AR60MW</t>
    <phoneticPr fontId="2"/>
  </si>
  <si>
    <t>西川 弥希</t>
    <rPh sb="0" eb="2">
      <t>ニシカワ</t>
    </rPh>
    <rPh sb="3" eb="5">
      <t>ミキ</t>
    </rPh>
    <phoneticPr fontId="2"/>
  </si>
  <si>
    <t>町田 莉子</t>
    <rPh sb="0" eb="2">
      <t>マチダ</t>
    </rPh>
    <rPh sb="3" eb="5">
      <t>リコ</t>
    </rPh>
    <phoneticPr fontId="2"/>
  </si>
  <si>
    <t>若浦 愛美</t>
    <rPh sb="0" eb="2">
      <t>ワカウラ</t>
    </rPh>
    <rPh sb="3" eb="5">
      <t>アイミ</t>
    </rPh>
    <phoneticPr fontId="2"/>
  </si>
  <si>
    <t>淺木 良太</t>
    <rPh sb="0" eb="2">
      <t>アサキ</t>
    </rPh>
    <rPh sb="3" eb="5">
      <t>リョウタ</t>
    </rPh>
    <phoneticPr fontId="2"/>
  </si>
  <si>
    <t>松枝 隼佑</t>
    <rPh sb="0" eb="2">
      <t>マツエダ</t>
    </rPh>
    <rPh sb="3" eb="5">
      <t>シュンスケ</t>
    </rPh>
    <phoneticPr fontId="2"/>
  </si>
  <si>
    <t>大畑 美樹</t>
    <rPh sb="0" eb="2">
      <t>オオハタ</t>
    </rPh>
    <rPh sb="3" eb="5">
      <t>ミキ</t>
    </rPh>
    <phoneticPr fontId="2"/>
  </si>
  <si>
    <t>南 光太郎</t>
    <rPh sb="0" eb="1">
      <t>ミナミ</t>
    </rPh>
    <rPh sb="2" eb="5">
      <t>コウタロウ</t>
    </rPh>
    <phoneticPr fontId="2"/>
  </si>
  <si>
    <t>香美 杏奈</t>
    <rPh sb="0" eb="2">
      <t>カガミ</t>
    </rPh>
    <rPh sb="3" eb="5">
      <t>アンナ</t>
    </rPh>
    <phoneticPr fontId="2"/>
  </si>
  <si>
    <t>林 克洋</t>
    <rPh sb="0" eb="1">
      <t>ハヤシ</t>
    </rPh>
    <rPh sb="2" eb="4">
      <t>カツヒロ</t>
    </rPh>
    <phoneticPr fontId="2"/>
  </si>
  <si>
    <t>寺田 芳紀</t>
    <rPh sb="0" eb="2">
      <t>テラダ</t>
    </rPh>
    <rPh sb="3" eb="5">
      <t>ヨシノリ</t>
    </rPh>
    <phoneticPr fontId="2"/>
  </si>
  <si>
    <t>若宮 有美</t>
    <rPh sb="0" eb="2">
      <t>ワカミヤ</t>
    </rPh>
    <rPh sb="3" eb="5">
      <t>ユミ</t>
    </rPh>
    <phoneticPr fontId="2"/>
  </si>
  <si>
    <t>廣橋 詩音</t>
    <rPh sb="0" eb="2">
      <t>ヒロハシ</t>
    </rPh>
    <rPh sb="3" eb="5">
      <t>シオン</t>
    </rPh>
    <phoneticPr fontId="2"/>
  </si>
  <si>
    <t>辻川 響き</t>
    <rPh sb="0" eb="2">
      <t>ツジカワ</t>
    </rPh>
    <rPh sb="3" eb="4">
      <t>ヒビ</t>
    </rPh>
    <phoneticPr fontId="2"/>
  </si>
  <si>
    <t>浅尾 渚</t>
    <rPh sb="0" eb="2">
      <t>アサオ</t>
    </rPh>
    <rPh sb="3" eb="4">
      <t>ナギサ</t>
    </rPh>
    <phoneticPr fontId="2"/>
  </si>
  <si>
    <t>倉脇 小夏</t>
    <rPh sb="0" eb="2">
      <t>クラワキ</t>
    </rPh>
    <rPh sb="3" eb="5">
      <t>コナツ</t>
    </rPh>
    <phoneticPr fontId="2"/>
  </si>
  <si>
    <t>澤田 喜一</t>
    <rPh sb="0" eb="2">
      <t>サワダ</t>
    </rPh>
    <rPh sb="3" eb="4">
      <t>ヨロコ</t>
    </rPh>
    <rPh sb="4" eb="5">
      <t>イチ</t>
    </rPh>
    <phoneticPr fontId="2"/>
  </si>
  <si>
    <t>氏松 蓮</t>
    <rPh sb="0" eb="2">
      <t>ウジマツ</t>
    </rPh>
    <rPh sb="3" eb="4">
      <t>レン</t>
    </rPh>
    <phoneticPr fontId="2"/>
  </si>
  <si>
    <t>太田 昂輝</t>
    <rPh sb="0" eb="2">
      <t>オオタ</t>
    </rPh>
    <rPh sb="3" eb="4">
      <t>コウ</t>
    </rPh>
    <rPh sb="4" eb="5">
      <t>カガヤキ</t>
    </rPh>
    <phoneticPr fontId="2"/>
  </si>
  <si>
    <t>鍵岡 莉奈</t>
    <rPh sb="0" eb="2">
      <t>カギオカ</t>
    </rPh>
    <rPh sb="3" eb="5">
      <t>リナ</t>
    </rPh>
    <phoneticPr fontId="2"/>
  </si>
  <si>
    <t>大島 直丈</t>
    <rPh sb="0" eb="2">
      <t>オオシマ</t>
    </rPh>
    <rPh sb="3" eb="4">
      <t>ナオ</t>
    </rPh>
    <rPh sb="4" eb="5">
      <t>ジョウ</t>
    </rPh>
    <phoneticPr fontId="2"/>
  </si>
  <si>
    <t>亀田 快宙</t>
    <rPh sb="0" eb="2">
      <t>カメダ</t>
    </rPh>
    <rPh sb="3" eb="4">
      <t>カイ</t>
    </rPh>
    <rPh sb="4" eb="5">
      <t>チュウ</t>
    </rPh>
    <phoneticPr fontId="2"/>
  </si>
  <si>
    <t>飯田 隼矢</t>
    <rPh sb="0" eb="2">
      <t>イイダ</t>
    </rPh>
    <rPh sb="3" eb="5">
      <t>ジュンヤ</t>
    </rPh>
    <phoneticPr fontId="2"/>
  </si>
  <si>
    <t>濱島 圭佑</t>
    <phoneticPr fontId="2"/>
  </si>
  <si>
    <t>吉田 逸平</t>
    <phoneticPr fontId="2"/>
  </si>
  <si>
    <t>飯田 樹</t>
    <phoneticPr fontId="2"/>
  </si>
  <si>
    <t xml:space="preserve">鴻上 誉志輝 </t>
  </si>
  <si>
    <t>大阪商業大学</t>
    <rPh sb="0" eb="6">
      <t>オオサカショウギョウダイガク</t>
    </rPh>
    <phoneticPr fontId="2"/>
  </si>
  <si>
    <t>大阪大学</t>
    <rPh sb="0" eb="3">
      <t>オオサカダイ</t>
    </rPh>
    <rPh sb="3" eb="4">
      <t>ガク</t>
    </rPh>
    <phoneticPr fontId="2"/>
  </si>
  <si>
    <t>不朽戦</t>
    <rPh sb="0" eb="3">
      <t>フキュウセン</t>
    </rPh>
    <phoneticPr fontId="2"/>
  </si>
  <si>
    <t>合計（高得点3つ）</t>
    <rPh sb="0" eb="2">
      <t>ゴウケイ</t>
    </rPh>
    <rPh sb="3" eb="6">
      <t>コウトクテン</t>
    </rPh>
    <phoneticPr fontId="2"/>
  </si>
  <si>
    <t>手島 史陽</t>
    <rPh sb="0" eb="2">
      <t>テジマ</t>
    </rPh>
    <rPh sb="3" eb="5">
      <t>フミアキ</t>
    </rPh>
    <phoneticPr fontId="2"/>
  </si>
  <si>
    <t>同志社大学523</t>
  </si>
  <si>
    <t>惠良 早輔路</t>
    <phoneticPr fontId="2"/>
  </si>
  <si>
    <t>村上 晴哉</t>
    <phoneticPr fontId="2"/>
  </si>
  <si>
    <t>大井 将揮</t>
    <phoneticPr fontId="2"/>
  </si>
  <si>
    <t>木嶋 真之介</t>
    <phoneticPr fontId="2"/>
  </si>
  <si>
    <t>松本 梨佳子</t>
    <rPh sb="3" eb="4">
      <t>ナシ</t>
    </rPh>
    <rPh sb="4" eb="5">
      <t>カ</t>
    </rPh>
    <rPh sb="5" eb="6">
      <t>コ</t>
    </rPh>
    <phoneticPr fontId="2"/>
  </si>
  <si>
    <t>松本 梨佳子</t>
    <rPh sb="3" eb="6">
      <t>リカコ</t>
    </rPh>
    <phoneticPr fontId="2"/>
  </si>
  <si>
    <t>川﨑 依子</t>
    <phoneticPr fontId="2"/>
  </si>
  <si>
    <t>宮﨑 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</si>
</sst>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MS PGothic"/>
      <family val="3"/>
      <charset val="128"/>
    </font>
    <font>
      <sz val="11"/>
      <name val="游ゴシック"/>
      <family val="2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Yu 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000000"/>
      <name val="游ゴシック"/>
      <family val="2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13" fillId="0" borderId="0"/>
  </cellStyleXfs>
  <cellXfs count="5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3" fillId="0" borderId="3" xfId="2" applyBorder="1" applyAlignment="1">
      <alignment horizontal="center" vertical="center"/>
    </xf>
    <xf numFmtId="0" fontId="13" fillId="0" borderId="3" xfId="2" applyBorder="1"/>
    <xf numFmtId="0" fontId="0" fillId="0" borderId="3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3" xfId="0" applyFont="1" applyBorder="1" applyAlignment="1"/>
    <xf numFmtId="0" fontId="14" fillId="0" borderId="3" xfId="0" applyFont="1" applyBorder="1" applyAlignment="1">
      <alignment wrapText="1"/>
    </xf>
    <xf numFmtId="0" fontId="0" fillId="0" borderId="3" xfId="0" applyFill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Fill="1" applyBorder="1" applyAlignment="1"/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0" borderId="0" xfId="0" applyNumberFormat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/>
    <xf numFmtId="0" fontId="16" fillId="0" borderId="3" xfId="0" applyNumberFormat="1" applyFont="1" applyBorder="1" applyAlignment="1"/>
    <xf numFmtId="0" fontId="12" fillId="0" borderId="3" xfId="0" applyNumberFormat="1" applyFont="1" applyBorder="1">
      <alignment vertical="center"/>
    </xf>
    <xf numFmtId="0" fontId="0" fillId="0" borderId="3" xfId="0" applyNumberFormat="1" applyFill="1" applyBorder="1">
      <alignment vertical="center"/>
    </xf>
    <xf numFmtId="0" fontId="16" fillId="0" borderId="3" xfId="0" applyFont="1" applyBorder="1" applyAlignment="1"/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Border="1" applyAlignment="1"/>
    <xf numFmtId="0" fontId="0" fillId="0" borderId="1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9" xfId="0" applyNumberFormat="1" applyBorder="1">
      <alignment vertical="center"/>
    </xf>
  </cellXfs>
  <cellStyles count="3">
    <cellStyle name="標準" xfId="0" builtinId="0"/>
    <cellStyle name="標準 2" xfId="1" xr:uid="{C6DF065D-64B3-4CC2-8688-9C601183F2ED}"/>
    <cellStyle name="標準 32" xfId="2" xr:uid="{B52716D0-4BDF-4EAA-96C6-A8CDA540FB3C}"/>
  </cellStyles>
  <dxfs count="205"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A4DBF2-49A2-46B3-8107-ABD769E1FC37}" name="テーブル5" displayName="テーブル5" ref="A1:J48" totalsRowShown="0" headerRowDxfId="204" headerRowBorderDxfId="203" tableBorderDxfId="202" totalsRowBorderDxfId="201">
  <autoFilter ref="A1:J48" xr:uid="{D2B0ABDF-57C9-4D2E-8AC5-7CAA9FAB290B}"/>
  <sortState xmlns:xlrd2="http://schemas.microsoft.com/office/spreadsheetml/2017/richdata2" ref="A2:J48">
    <sortCondition ref="A1:A48"/>
  </sortState>
  <tableColumns count="10">
    <tableColumn id="1" xr3:uid="{FCCF6C88-4D50-45B8-A160-48337120B1F1}" name="順位" dataDxfId="128" totalsRowDxfId="108">
      <calculatedColumnFormula>RANK($J2,$J:$J)</calculatedColumnFormula>
    </tableColumn>
    <tableColumn id="2" xr3:uid="{4B732186-700F-4E67-9493-533146C22FD3}" name="氏名" dataDxfId="110" totalsRowDxfId="107"/>
    <tableColumn id="3" xr3:uid="{53D2F7AF-D05B-490B-A6AA-7E64E629C599}" name="大学名" dataDxfId="109" totalsRowDxfId="106"/>
    <tableColumn id="4" xr3:uid="{28ABB9B1-A3B3-4AB5-9791-A5660E304B85}" name="学年" dataDxfId="127" totalsRowDxfId="105">
      <calculatedColumnFormula>IFERROR(VLOOKUP(B2,選手!$L:$N,3,FALSE),"")</calculatedColumnFormula>
    </tableColumn>
    <tableColumn id="5" xr3:uid="{7E1699DB-1A5C-491E-93A8-3B45AE4D729E}" name="西日" dataDxfId="126" totalsRowDxfId="104">
      <calculatedColumnFormula>IFERROR(VLOOKUP(B2,西日!$B:$D,3,FALSE),0)</calculatedColumnFormula>
    </tableColumn>
    <tableColumn id="6" xr3:uid="{474262CB-5493-4A4C-A12A-FA4C22743A4E}" name="秋関" dataDxfId="125" totalsRowDxfId="103">
      <calculatedColumnFormula>IFERROR(VLOOKUP(B2,秋関!$B:$D,3,FALSE),0)</calculatedColumnFormula>
    </tableColumn>
    <tableColumn id="7" xr3:uid="{40AF2267-AD45-47F5-9154-DB68A50D1364}" name="全日本" dataDxfId="124" totalsRowDxfId="102">
      <calculatedColumnFormula>IFERROR(VLOOKUP(B2,全日!$B:$D,3,FALSE),0)</calculatedColumnFormula>
    </tableColumn>
    <tableColumn id="10" xr3:uid="{D0BCEE00-E010-4EA5-AC03-DC9CCC25D5BB}" name="新人戦" dataDxfId="123" totalsRowDxfId="101">
      <calculatedColumnFormula>IFERROR(VLOOKUP(B2,新人戦!$F:$H,3,FALSE),0)</calculatedColumnFormula>
    </tableColumn>
    <tableColumn id="9" xr3:uid="{F5FCC4A8-14D2-4424-9DFD-33A9A4408151}" name="不朽戦" dataDxfId="122" totalsRowDxfId="100">
      <calculatedColumnFormula>IFERROR(VLOOKUP(B2,不朽戦!$B:$D,3,FALSE),0)</calculatedColumnFormula>
    </tableColumn>
    <tableColumn id="8" xr3:uid="{59E57EEC-BB86-41DF-84C9-5F9B630F0CC1}" name="合計（高得点3つ）" dataDxfId="121" totalsRowDxfId="99">
      <calculatedColumnFormula>LARGE(E2:I2,1)+LARGE(E2:I2,2)+LARGE(E2:I2,3)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7C35C86-D89F-4AF8-8296-C65B73FB3036}" name="テーブル12" displayName="テーブル12" ref="A1:I12" totalsRowShown="0" headerRowDxfId="200" headerRowBorderDxfId="199" tableBorderDxfId="198" totalsRowBorderDxfId="197">
  <autoFilter ref="A1:I12" xr:uid="{EAF3F313-5200-463D-BB75-B0D9DD62E402}"/>
  <sortState xmlns:xlrd2="http://schemas.microsoft.com/office/spreadsheetml/2017/richdata2" ref="A2:I12">
    <sortCondition ref="A1:A12"/>
  </sortState>
  <tableColumns count="9">
    <tableColumn id="2" xr3:uid="{152542E6-C95C-41DF-A6A4-C28004BFCBAB}" name="順位" dataDxfId="196">
      <calculatedColumnFormula>RANK(I2,$I:I)</calculatedColumnFormula>
    </tableColumn>
    <tableColumn id="3" xr3:uid="{84158A7B-69C6-4885-978F-6BE74B9B8796}" name="氏名" dataDxfId="195"/>
    <tableColumn id="4" xr3:uid="{7C20B024-3246-4E22-9D51-1B3A8A100334}" name="大学名" dataDxfId="194">
      <calculatedColumnFormula>IFERROR(VLOOKUP(B2,選手!$G:$I,2,FALSE),"")</calculatedColumnFormula>
    </tableColumn>
    <tableColumn id="5" xr3:uid="{FA426137-6A83-4F47-916B-C126F684512D}" name="学年" dataDxfId="193">
      <calculatedColumnFormula>IFERROR(VLOOKUP(B2,選手!$G:$I,3,FALSE),"")</calculatedColumnFormula>
    </tableColumn>
    <tableColumn id="6" xr3:uid="{2B5637AD-1674-4BC7-9483-8BD0D5D9D7DA}" name="西日" dataDxfId="192">
      <calculatedColumnFormula>IFERROR(VLOOKUP(B2,西日!$J:$L,3,FALSE),0)</calculatedColumnFormula>
    </tableColumn>
    <tableColumn id="7" xr3:uid="{CD67B905-AA8E-46DF-BDE4-DA95CB114E40}" name="秋関" dataDxfId="191">
      <calculatedColumnFormula>IFERROR(VLOOKUP(B2,秋関!$J:$L,3,FALSE),0)</calculatedColumnFormula>
    </tableColumn>
    <tableColumn id="10" xr3:uid="{62237CF9-E2CF-4372-96A0-2C42AD555CD7}" name="全日本" dataDxfId="190">
      <calculatedColumnFormula>IFERROR(VLOOKUP(B2,全日!$J:$L,3,FALSE),0)</calculatedColumnFormula>
    </tableColumn>
    <tableColumn id="9" xr3:uid="{B7CAAC17-40A6-4CDF-8ABD-3BCBFAE9F510}" name="新人戦" dataDxfId="189">
      <calculatedColumnFormula>IFERROR(VLOOKUP(B2,新人戦!$J:$L,3,FALSE),0)</calculatedColumnFormula>
    </tableColumn>
    <tableColumn id="11" xr3:uid="{8755586C-0C79-4FAF-96DE-4BBE0200BCD4}" name="合計（高得点3つ）" dataDxfId="188">
      <calculatedColumnFormula>LARGE(E2:H2,1)+LARGE(E2:H2,2)+LARGE(E2:H2,3)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B85218E-754E-48E3-B678-9EA8933EEF0C}" name="テーブル13" displayName="テーブル13" ref="A1:I8" totalsRowShown="0" headerRowDxfId="187" headerRowBorderDxfId="186" tableBorderDxfId="185" totalsRowBorderDxfId="184">
  <autoFilter ref="A1:I8" xr:uid="{2725FF61-5635-4540-A35B-D0A939B6359B}"/>
  <sortState xmlns:xlrd2="http://schemas.microsoft.com/office/spreadsheetml/2017/richdata2" ref="A2:I8">
    <sortCondition ref="A1:A8"/>
  </sortState>
  <tableColumns count="9">
    <tableColumn id="1" xr3:uid="{0B2B8CBF-B59A-45FB-BD8C-02EB8BCE616A}" name="順位" dataDxfId="183">
      <calculatedColumnFormula>RANK($I2,$I:$I)</calculatedColumnFormula>
    </tableColumn>
    <tableColumn id="2" xr3:uid="{A2EA253B-113A-4471-ACB0-7A90E01CC24A}" name="氏名" dataDxfId="182"/>
    <tableColumn id="3" xr3:uid="{F9DDE79D-6739-4AE0-9441-98EA27574F7C}" name="大学名" dataDxfId="181"/>
    <tableColumn id="4" xr3:uid="{B8C1DFEA-71A5-4AF0-BE2C-8409A3187A0F}" name="学年" dataDxfId="180"/>
    <tableColumn id="5" xr3:uid="{0AFD5C57-B3A3-4BCE-8E5B-4CB3BA2DE7DF}" name="西日" dataDxfId="179">
      <calculatedColumnFormula>IFERROR(VLOOKUP(B2,西日!$J:$L,3,FALSE),0)</calculatedColumnFormula>
    </tableColumn>
    <tableColumn id="6" xr3:uid="{4066C2A6-B486-41C5-8802-7E945CDDDFD9}" name="秋関" dataDxfId="178">
      <calculatedColumnFormula>IFERROR(VLOOKUP(B2,秋関!$J:$L,3,FALSE),0)</calculatedColumnFormula>
    </tableColumn>
    <tableColumn id="7" xr3:uid="{E99B3C18-EC54-4D20-9CB9-821CE4F5A43C}" name="全日本" dataDxfId="177">
      <calculatedColumnFormula>IFERROR(VLOOKUP(B2,全日!$J:$L,3,FALSE),0)</calculatedColumnFormula>
    </tableColumn>
    <tableColumn id="9" xr3:uid="{D38E0A5B-068F-4582-8DFB-DE83E2E86A81}" name="新人戦" dataDxfId="176">
      <calculatedColumnFormula>IFERROR(VLOOKUP(B2,新人戦!$J:$L,3,FALSE),0)</calculatedColumnFormula>
    </tableColumn>
    <tableColumn id="8" xr3:uid="{D7CAB0C0-C20B-4A0A-9C41-C8B789E2B770}" name="合計（高得点3つ）" dataDxfId="175">
      <calculatedColumnFormula>LARGE(E2:G2,1)+LARGE(E2:G2,2)+LARGE(E2:H2,3)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AFD2AAA-6AE4-41A3-B1C3-744CC2C08808}" name="テーブル16" displayName="テーブル16" ref="A1:H20" totalsRowShown="0" headerRowDxfId="174" headerRowBorderDxfId="173" tableBorderDxfId="172" totalsRowBorderDxfId="171">
  <autoFilter ref="A1:H20" xr:uid="{838FF06A-39F2-42CC-BDB5-33B67BDA8B8B}"/>
  <sortState xmlns:xlrd2="http://schemas.microsoft.com/office/spreadsheetml/2017/richdata2" ref="A2:H20">
    <sortCondition ref="A1:A20"/>
  </sortState>
  <tableColumns count="8">
    <tableColumn id="1" xr3:uid="{95B6BFA3-F19C-40FA-9AC2-E75FADB77D4B}" name="順位" dataDxfId="170">
      <calculatedColumnFormula>RANK($H2,$H:$H)</calculatedColumnFormula>
    </tableColumn>
    <tableColumn id="2" xr3:uid="{7CC15E4B-E82D-4E3D-8195-EED1094E1F4E}" name="氏名" dataDxfId="169"/>
    <tableColumn id="3" xr3:uid="{EFDAA780-97DA-4AA9-9441-6891FF7C120D}" name="大学名" dataDxfId="168">
      <calculatedColumnFormula>IFERROR(VLOOKUP(B2,選手!$G:$I,2,FALSE),"")</calculatedColumnFormula>
    </tableColumn>
    <tableColumn id="4" xr3:uid="{0F9204EE-E648-4EA4-83E0-18C534F949C6}" name="学年" dataDxfId="167">
      <calculatedColumnFormula>IFERROR(VLOOKUP(B2,選手!$G:$I,3,FALSE),"")</calculatedColumnFormula>
    </tableColumn>
    <tableColumn id="5" xr3:uid="{427862C9-E4A8-4204-943A-6D067242D540}" name="西日" dataDxfId="166">
      <calculatedColumnFormula>IFERROR(VLOOKUP(B2,西日!$F:$H,3,FALSE),0)</calculatedColumnFormula>
    </tableColumn>
    <tableColumn id="6" xr3:uid="{576BAC6C-A4D3-47F1-B76B-49DA0D59AAA8}" name="秋関" dataDxfId="165">
      <calculatedColumnFormula>IFERROR(VLOOKUP(B2,秋関!$F:$H,3,FALSE),0)*2</calculatedColumnFormula>
    </tableColumn>
    <tableColumn id="7" xr3:uid="{71FC6BB4-64D9-4028-8E72-1BEF0CFFD25F}" name="全日本" dataDxfId="164">
      <calculatedColumnFormula>IFERROR(VLOOKUP(B2,全日!$F:$H,3,FALSE),0)*2</calculatedColumnFormula>
    </tableColumn>
    <tableColumn id="8" xr3:uid="{251848DF-DBE0-4051-99B6-0C5C1478C1C6}" name="合計（高得点2つ）" dataDxfId="163">
      <calculatedColumnFormula>LARGE(E2:G2,1)+LARGE(E2:G2,2)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FDF337F-DB8F-4874-AEA1-B1C576F01614}" name="テーブル17" displayName="テーブル17" ref="A1:H14" totalsRowShown="0" headerRowDxfId="162" headerRowBorderDxfId="161" tableBorderDxfId="160" totalsRowBorderDxfId="159">
  <autoFilter ref="A1:H14" xr:uid="{1365487A-6371-4238-BBC1-7B13EE226E60}"/>
  <sortState xmlns:xlrd2="http://schemas.microsoft.com/office/spreadsheetml/2017/richdata2" ref="A2:H14">
    <sortCondition ref="A1:A14"/>
  </sortState>
  <tableColumns count="8">
    <tableColumn id="1" xr3:uid="{1118B599-62E8-450E-9858-ACBFF2F9E052}" name="順位" dataDxfId="158">
      <calculatedColumnFormula>RANK($H2,$H:$H)</calculatedColumnFormula>
    </tableColumn>
    <tableColumn id="2" xr3:uid="{8062CEC2-FCC0-46D5-AD52-176CFEFA8CA8}" name="氏名" dataDxfId="157"/>
    <tableColumn id="3" xr3:uid="{A54DD54B-0A1C-4044-A8BF-46F268F2E8DA}" name="大学名" dataDxfId="156">
      <calculatedColumnFormula>IFERROR(VLOOKUP(B2,選手!$L:$N,2,FALSE),"")</calculatedColumnFormula>
    </tableColumn>
    <tableColumn id="4" xr3:uid="{5EA46E0F-E5DF-4356-86EC-40688642311D}" name="学年" dataDxfId="155">
      <calculatedColumnFormula>IFERROR(VLOOKUP(B2,選手!$L:$N,3,FALSE),"")</calculatedColumnFormula>
    </tableColumn>
    <tableColumn id="5" xr3:uid="{E282CA16-E3FB-44F7-88BA-3CEBE9173648}" name="西日" dataDxfId="154">
      <calculatedColumnFormula>IFERROR(VLOOKUP(B2,西日!$F:$H,3,FALSE),0)</calculatedColumnFormula>
    </tableColumn>
    <tableColumn id="6" xr3:uid="{B4EBC54E-5705-4FF6-A885-1F2ECDC8D122}" name="秋関" dataDxfId="153">
      <calculatedColumnFormula>IFERROR(VLOOKUP(B2,秋関!$F:$H,3,FALSE),0)*2</calculatedColumnFormula>
    </tableColumn>
    <tableColumn id="7" xr3:uid="{86BBF4B8-FB05-4B6E-8991-CA551674E3E4}" name="全日本" dataDxfId="152">
      <calculatedColumnFormula>IFERROR(VLOOKUP(B2,全日!$F:$H,3,FALSE),0)*2</calculatedColumnFormula>
    </tableColumn>
    <tableColumn id="8" xr3:uid="{DD9E60AE-CA1D-4023-A3E8-1ACF1DD66F56}" name="合計（高得点2つ）" dataDxfId="151">
      <calculatedColumnFormula>LARGE(E2:G2,1)+LARGE(E2:G2,2)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428838C-7C40-4F0C-A48F-FB8F730D9C27}" name="テーブル14" displayName="テーブル14" ref="A1:G12" totalsRowShown="0" headerRowDxfId="150" headerRowBorderDxfId="149" tableBorderDxfId="148" totalsRowBorderDxfId="147">
  <autoFilter ref="A1:G12" xr:uid="{C6D8EB96-AE89-4726-99D2-16600C6AE349}"/>
  <sortState xmlns:xlrd2="http://schemas.microsoft.com/office/spreadsheetml/2017/richdata2" ref="A2:G12">
    <sortCondition ref="A1:A12"/>
  </sortState>
  <tableColumns count="7">
    <tableColumn id="1" xr3:uid="{97CA1B11-5B8B-4CF2-9A57-61BAFE64F017}" name="順位" dataDxfId="146">
      <calculatedColumnFormula>RANK($G2,$G:$G)</calculatedColumnFormula>
    </tableColumn>
    <tableColumn id="2" xr3:uid="{F5A6E541-7101-4C7B-A39E-3A113F9EFFB9}" name="氏名" dataDxfId="145"/>
    <tableColumn id="3" xr3:uid="{163D9721-8296-437A-9590-8A23471809F1}" name="大学名" dataDxfId="144">
      <calculatedColumnFormula>IFERROR(VLOOKUP(B2,選手!$G:$I,2,FALSE),"")</calculatedColumnFormula>
    </tableColumn>
    <tableColumn id="4" xr3:uid="{7B33F311-4ECA-4169-B905-6700BF954D73}" name="学年" dataDxfId="143">
      <calculatedColumnFormula>IFERROR(VLOOKUP(B2,選手!$G:$I,3,FALSE),"")</calculatedColumnFormula>
    </tableColumn>
    <tableColumn id="5" xr3:uid="{04340F59-1EF0-4908-B4AC-017C7B0E5270}" name="秋関" dataDxfId="142">
      <calculatedColumnFormula>IFERROR(VLOOKUP(B2,秋関!$N:$P,3,FALSE),0)</calculatedColumnFormula>
    </tableColumn>
    <tableColumn id="6" xr3:uid="{E47F049F-70BD-40A2-AEDD-EF5AF913832B}" name="全日本" dataDxfId="141">
      <calculatedColumnFormula>IFERROR(VLOOKUP(B2,全日!$N:$P,3,FALSE),0)</calculatedColumnFormula>
    </tableColumn>
    <tableColumn id="7" xr3:uid="{A71CA539-99C6-4E43-806B-DBB94AEB4979}" name="合計" dataDxfId="140">
      <calculatedColumnFormula>SUM(E2:F2)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035166F-F41E-42D4-987A-F91C62B169BB}" name="テーブル15" displayName="テーブル15" ref="A1:G10" totalsRowShown="0" headerRowDxfId="139" headerRowBorderDxfId="138" tableBorderDxfId="137" totalsRowBorderDxfId="136">
  <autoFilter ref="A1:G10" xr:uid="{336F0DB5-4DE7-43D2-9343-FD9A83FE6D8E}"/>
  <sortState xmlns:xlrd2="http://schemas.microsoft.com/office/spreadsheetml/2017/richdata2" ref="A2:G10">
    <sortCondition ref="A1:A10"/>
  </sortState>
  <tableColumns count="7">
    <tableColumn id="1" xr3:uid="{2B905714-58B0-417F-8BE5-9559A8D72415}" name="順位" dataDxfId="135">
      <calculatedColumnFormula>RANK($G2,$G:$G)</calculatedColumnFormula>
    </tableColumn>
    <tableColumn id="2" xr3:uid="{A5441983-8BF9-4789-90CD-5CB6B01A2697}" name="氏名" dataDxfId="134"/>
    <tableColumn id="3" xr3:uid="{9E358534-71F4-494E-92BD-D722FF05F209}" name="大学名" dataDxfId="133">
      <calculatedColumnFormula>IFERROR(VLOOKUP(B2,選手!$L:$N,2,FALSE),"")</calculatedColumnFormula>
    </tableColumn>
    <tableColumn id="4" xr3:uid="{CEDA21C8-F9D0-480A-9BC0-6B2C6D3A696A}" name="学年" dataDxfId="132">
      <calculatedColumnFormula>IFERROR(VLOOKUP(B2,選手!$L:$N,3,FALSE),"")</calculatedColumnFormula>
    </tableColumn>
    <tableColumn id="5" xr3:uid="{69B35B6B-BD02-4E62-AABA-78BFFDFD99A2}" name="秋関" dataDxfId="131">
      <calculatedColumnFormula>IFERROR(VLOOKUP(B2,秋関!$N:$P,3,FALSE),0)</calculatedColumnFormula>
    </tableColumn>
    <tableColumn id="6" xr3:uid="{0D0A8A3D-97A3-4EF6-932C-CBB2274039B9}" name="全日本" dataDxfId="130">
      <calculatedColumnFormula>IFERROR(VLOOKUP(B2,全日!$N:$P,3,FALSE),0)</calculatedColumnFormula>
    </tableColumn>
    <tableColumn id="7" xr3:uid="{70064B07-324E-4EFB-9563-16972C53E13B}" name="合計" dataDxfId="129">
      <calculatedColumnFormula>SUM(E2:F2)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AEF3-9DF2-4FEE-957A-863DB78A725A}">
  <dimension ref="A1:J93"/>
  <sheetViews>
    <sheetView tabSelected="1" workbookViewId="0">
      <selection activeCell="A82" sqref="A82:XFD82"/>
    </sheetView>
  </sheetViews>
  <sheetFormatPr defaultRowHeight="18"/>
  <cols>
    <col min="1" max="1" width="8.6640625" style="8" customWidth="1"/>
    <col min="2" max="2" width="10.9140625" style="8" bestFit="1" customWidth="1"/>
    <col min="3" max="3" width="12.33203125" style="19" bestFit="1" customWidth="1"/>
    <col min="4" max="4" width="8.6640625" style="8"/>
    <col min="10" max="10" width="18.33203125" customWidth="1"/>
  </cols>
  <sheetData>
    <row r="1" spans="1:10">
      <c r="A1" s="20" t="s">
        <v>397</v>
      </c>
      <c r="B1" s="20" t="s">
        <v>0</v>
      </c>
      <c r="C1" s="20" t="s">
        <v>1</v>
      </c>
      <c r="D1" s="20" t="s">
        <v>391</v>
      </c>
      <c r="E1" s="17" t="s">
        <v>74</v>
      </c>
      <c r="F1" s="17" t="s">
        <v>137</v>
      </c>
      <c r="G1" s="17" t="s">
        <v>392</v>
      </c>
      <c r="H1" s="17" t="s">
        <v>471</v>
      </c>
      <c r="I1" s="17" t="s">
        <v>472</v>
      </c>
      <c r="J1" s="17" t="s">
        <v>503</v>
      </c>
    </row>
    <row r="2" spans="1:10">
      <c r="A2" s="20">
        <f>RANK($J2,$J:$J)</f>
        <v>1</v>
      </c>
      <c r="B2" s="20" t="s">
        <v>2</v>
      </c>
      <c r="C2" s="20" t="s">
        <v>3</v>
      </c>
      <c r="D2" s="20">
        <f>IFERROR(VLOOKUP(B2,選手!$G:$I,3,FALSE),"")</f>
        <v>1</v>
      </c>
      <c r="E2" s="17">
        <f>IFERROR(VLOOKUP(B2,西日!$B:$D,3,FALSE),0)</f>
        <v>618.4</v>
      </c>
      <c r="F2" s="17">
        <f>IFERROR(VLOOKUP(B2,秋関!$B:$D,3,FALSE),0)</f>
        <v>607</v>
      </c>
      <c r="G2" s="17">
        <f>IFERROR(VLOOKUP(B2,全日!$B:$D,3,FALSE),0)</f>
        <v>616.4</v>
      </c>
      <c r="H2" s="17">
        <f>IFERROR(VLOOKUP(B2,新人戦!$B:$D,3,FALSE),0)</f>
        <v>622.20000000000005</v>
      </c>
      <c r="I2" s="17">
        <f>IFERROR(VLOOKUP(B2,不朽戦!$B:$D,3,FALSE),0)</f>
        <v>0</v>
      </c>
      <c r="J2" s="17">
        <f>LARGE(E2:I2,1)+LARGE(E2:I2,2)+LARGE(E2:I2,3)</f>
        <v>1857</v>
      </c>
    </row>
    <row r="3" spans="1:10">
      <c r="A3" s="20">
        <f>RANK($J3,$J:$J)</f>
        <v>2</v>
      </c>
      <c r="B3" s="20" t="s">
        <v>6</v>
      </c>
      <c r="C3" s="20" t="s">
        <v>3</v>
      </c>
      <c r="D3" s="20">
        <f>IFERROR(VLOOKUP(B3,選手!$G:$I,3,FALSE),"")</f>
        <v>1</v>
      </c>
      <c r="E3" s="17">
        <f>IFERROR(VLOOKUP(B3,西日!$B:$D,3,FALSE),0)</f>
        <v>609.9</v>
      </c>
      <c r="F3" s="17">
        <f>IFERROR(VLOOKUP(B3,秋関!$B:$D,3,FALSE),0)</f>
        <v>613.20000000000005</v>
      </c>
      <c r="G3" s="17">
        <f>IFERROR(VLOOKUP(B3,全日!$B:$D,3,FALSE),0)</f>
        <v>608.80000000000007</v>
      </c>
      <c r="H3" s="17">
        <f>IFERROR(VLOOKUP(B3,新人戦!$B:$D,3,FALSE),0)</f>
        <v>617.6</v>
      </c>
      <c r="I3" s="17">
        <f>IFERROR(VLOOKUP(B3,不朽戦!$B:$D,3,FALSE),0)</f>
        <v>0</v>
      </c>
      <c r="J3" s="17">
        <f>LARGE(E3:I3,1)+LARGE(E3:I3,2)+LARGE(E3:I3,3)</f>
        <v>1840.7000000000003</v>
      </c>
    </row>
    <row r="4" spans="1:10">
      <c r="A4" s="20">
        <f>RANK($J4,$J:$J)</f>
        <v>3</v>
      </c>
      <c r="B4" s="20" t="s">
        <v>13</v>
      </c>
      <c r="C4" s="20" t="s">
        <v>3</v>
      </c>
      <c r="D4" s="20">
        <f>IFERROR(VLOOKUP(B4,選手!$G:$I,3,FALSE),"")</f>
        <v>2</v>
      </c>
      <c r="E4" s="17">
        <f>IFERROR(VLOOKUP(B4,西日!$B:$D,3,FALSE),0)</f>
        <v>599</v>
      </c>
      <c r="F4" s="17">
        <f>IFERROR(VLOOKUP(B4,秋関!$B:$D,3,FALSE),0)</f>
        <v>609.5</v>
      </c>
      <c r="G4" s="17">
        <f>IFERROR(VLOOKUP(B4,全日!$B:$D,3,FALSE),0)</f>
        <v>613.70000000000005</v>
      </c>
      <c r="H4" s="17">
        <f>IFERROR(VLOOKUP(B4,新人戦!$B:$D,3,FALSE),0)</f>
        <v>617.29999999999995</v>
      </c>
      <c r="I4" s="17">
        <f>IFERROR(VLOOKUP(B4,不朽戦!$B:$D,3,FALSE),0)</f>
        <v>0</v>
      </c>
      <c r="J4" s="17">
        <f>LARGE(E4:I4,1)+LARGE(E4:I4,2)+LARGE(E4:I4,3)</f>
        <v>1840.5</v>
      </c>
    </row>
    <row r="5" spans="1:10">
      <c r="A5" s="20">
        <f>RANK($J5,$J:$J)</f>
        <v>4</v>
      </c>
      <c r="B5" s="20" t="s">
        <v>12</v>
      </c>
      <c r="C5" s="20" t="s">
        <v>11</v>
      </c>
      <c r="D5" s="20">
        <f>IFERROR(VLOOKUP(B5,選手!$G:$I,3,FALSE),"")</f>
        <v>1</v>
      </c>
      <c r="E5" s="17">
        <f>IFERROR(VLOOKUP(B5,西日!$B:$D,3,FALSE),0)</f>
        <v>599.79999999999995</v>
      </c>
      <c r="F5" s="17">
        <f>IFERROR(VLOOKUP(B5,秋関!$B:$D,3,FALSE),0)</f>
        <v>611.4</v>
      </c>
      <c r="G5" s="17">
        <f>IFERROR(VLOOKUP(B5,全日!$B:$D,3,FALSE),0)</f>
        <v>611.69999999999993</v>
      </c>
      <c r="H5" s="17">
        <f>IFERROR(VLOOKUP(B5,新人戦!$B:$D,3,FALSE),0)</f>
        <v>613.9</v>
      </c>
      <c r="I5" s="17">
        <f>IFERROR(VLOOKUP(B5,不朽戦!$B:$D,3,FALSE),0)</f>
        <v>0</v>
      </c>
      <c r="J5" s="17">
        <f>LARGE(E5:I5,1)+LARGE(E5:I5,2)+LARGE(E5:I5,3)</f>
        <v>1837</v>
      </c>
    </row>
    <row r="6" spans="1:10">
      <c r="A6" s="20">
        <f>RANK($J6,$J:$J)</f>
        <v>5</v>
      </c>
      <c r="B6" s="20" t="s">
        <v>4</v>
      </c>
      <c r="C6" s="20" t="s">
        <v>5</v>
      </c>
      <c r="D6" s="20">
        <f>IFERROR(VLOOKUP(B6,選手!$G:$I,3,FALSE),"")</f>
        <v>4</v>
      </c>
      <c r="E6" s="17">
        <f>IFERROR(VLOOKUP(B6,西日!$B:$D,3,FALSE),0)</f>
        <v>613.70000000000005</v>
      </c>
      <c r="F6" s="17">
        <f>IFERROR(VLOOKUP(B6,秋関!$B:$D,3,FALSE),0)</f>
        <v>608.59999999999991</v>
      </c>
      <c r="G6" s="17">
        <f>IFERROR(VLOOKUP(B6,全日!$B:$D,3,FALSE),0)</f>
        <v>611.4</v>
      </c>
      <c r="H6" s="17">
        <f>IFERROR(VLOOKUP(B6,新人戦!$B:$D,3,FALSE),0)</f>
        <v>0</v>
      </c>
      <c r="I6" s="17">
        <f>IFERROR(VLOOKUP(B6,不朽戦!$B:$D,3,FALSE),0)</f>
        <v>609.4</v>
      </c>
      <c r="J6" s="17">
        <f>LARGE(E6:I6,1)+LARGE(E6:I6,2)+LARGE(E6:I6,3)</f>
        <v>1834.5</v>
      </c>
    </row>
    <row r="7" spans="1:10">
      <c r="A7" s="20">
        <f>RANK($J7,$J:$J)</f>
        <v>6</v>
      </c>
      <c r="B7" s="20" t="s">
        <v>7</v>
      </c>
      <c r="C7" s="20" t="s">
        <v>8</v>
      </c>
      <c r="D7" s="20">
        <f>IFERROR(VLOOKUP(B7,選手!$G:$I,3,FALSE),"")</f>
        <v>1</v>
      </c>
      <c r="E7" s="17">
        <f>IFERROR(VLOOKUP(B7,西日!$B:$D,3,FALSE),0)</f>
        <v>602.30000000000007</v>
      </c>
      <c r="F7" s="17">
        <f>IFERROR(VLOOKUP(B7,秋関!$B:$D,3,FALSE),0)</f>
        <v>612</v>
      </c>
      <c r="G7" s="17">
        <f>IFERROR(VLOOKUP(B7,全日!$B:$D,3,FALSE),0)</f>
        <v>613.80000000000007</v>
      </c>
      <c r="H7" s="17">
        <f>IFERROR(VLOOKUP(B7,新人戦!$B:$D,3,FALSE),0)</f>
        <v>0</v>
      </c>
      <c r="I7" s="17">
        <f>IFERROR(VLOOKUP(B7,不朽戦!$B:$D,3,FALSE),0)</f>
        <v>0</v>
      </c>
      <c r="J7" s="17">
        <f>LARGE(E7:I7,1)+LARGE(E7:I7,2)+LARGE(E7:I7,3)</f>
        <v>1828.1000000000004</v>
      </c>
    </row>
    <row r="8" spans="1:10">
      <c r="A8" s="20">
        <f>RANK($J8,$J:$J)</f>
        <v>7</v>
      </c>
      <c r="B8" s="20" t="s">
        <v>16</v>
      </c>
      <c r="C8" s="20" t="s">
        <v>17</v>
      </c>
      <c r="D8" s="20">
        <f>IFERROR(VLOOKUP(B8,選手!$G:$I,3,FALSE),"")</f>
        <v>2</v>
      </c>
      <c r="E8" s="17">
        <f>IFERROR(VLOOKUP(B8,西日!$B:$D,3,FALSE),0)</f>
        <v>595.4</v>
      </c>
      <c r="F8" s="17">
        <f>IFERROR(VLOOKUP(B8,秋関!$B:$D,3,FALSE),0)</f>
        <v>607</v>
      </c>
      <c r="G8" s="17">
        <f>IFERROR(VLOOKUP(B8,全日!$B:$D,3,FALSE),0)</f>
        <v>606.1</v>
      </c>
      <c r="H8" s="17">
        <f>IFERROR(VLOOKUP(B8,新人戦!$B:$D,3,FALSE),0)</f>
        <v>601.70000000000005</v>
      </c>
      <c r="I8" s="17">
        <f>IFERROR(VLOOKUP(B8,不朽戦!$B:$D,3,FALSE),0)</f>
        <v>0</v>
      </c>
      <c r="J8" s="17">
        <f>LARGE(E8:I8,1)+LARGE(E8:I8,2)+LARGE(E8:I8,3)</f>
        <v>1814.8</v>
      </c>
    </row>
    <row r="9" spans="1:10">
      <c r="A9" s="20">
        <f>RANK($J9,$J:$J)</f>
        <v>8</v>
      </c>
      <c r="B9" s="20" t="s">
        <v>14</v>
      </c>
      <c r="C9" s="20" t="s">
        <v>11</v>
      </c>
      <c r="D9" s="20">
        <f>IFERROR(VLOOKUP(B9,選手!$G:$I,3,FALSE),"")</f>
        <v>4</v>
      </c>
      <c r="E9" s="17">
        <f>IFERROR(VLOOKUP(B9,西日!$B:$D,3,FALSE),0)</f>
        <v>598.9</v>
      </c>
      <c r="F9" s="17">
        <f>IFERROR(VLOOKUP(B9,秋関!$B:$D,3,FALSE),0)</f>
        <v>605.5</v>
      </c>
      <c r="G9" s="17">
        <f>IFERROR(VLOOKUP(B9,全日!$B:$D,3,FALSE),0)</f>
        <v>603.59999999999991</v>
      </c>
      <c r="H9" s="17">
        <f>IFERROR(VLOOKUP(B9,新人戦!$B:$D,3,FALSE),0)</f>
        <v>0</v>
      </c>
      <c r="I9" s="17">
        <f>IFERROR(VLOOKUP(B9,不朽戦!$B:$D,3,FALSE),0)</f>
        <v>602.1</v>
      </c>
      <c r="J9" s="17">
        <f>LARGE(E9:I9,1)+LARGE(E9:I9,2)+LARGE(E9:I9,3)</f>
        <v>1811.1999999999998</v>
      </c>
    </row>
    <row r="10" spans="1:10">
      <c r="A10" s="20">
        <f>RANK($J10,$J:$J)</f>
        <v>9</v>
      </c>
      <c r="B10" s="20" t="s">
        <v>508</v>
      </c>
      <c r="C10" s="20" t="s">
        <v>11</v>
      </c>
      <c r="D10" s="20">
        <f>IFERROR(VLOOKUP(B10,選手!$G:$I,3,FALSE),"")</f>
        <v>3</v>
      </c>
      <c r="E10" s="17">
        <f>IFERROR(VLOOKUP(B10,西日!$B:$D,3,FALSE),0)</f>
        <v>600.6</v>
      </c>
      <c r="F10" s="17">
        <f>IFERROR(VLOOKUP(B10,秋関!$B:$D,3,FALSE),0)</f>
        <v>600.6</v>
      </c>
      <c r="G10" s="17">
        <f>IFERROR(VLOOKUP(B10,全日!$B:$D,3,FALSE),0)</f>
        <v>607.4</v>
      </c>
      <c r="H10" s="17">
        <f>IFERROR(VLOOKUP(B10,新人戦!$B:$D,3,FALSE),0)</f>
        <v>0</v>
      </c>
      <c r="I10" s="17">
        <f>IFERROR(VLOOKUP(B10,不朽戦!$B:$D,3,FALSE),0)</f>
        <v>602.79999999999995</v>
      </c>
      <c r="J10" s="17">
        <f>LARGE(E10:I10,1)+LARGE(E10:I10,2)+LARGE(E10:I10,3)</f>
        <v>1810.7999999999997</v>
      </c>
    </row>
    <row r="11" spans="1:10">
      <c r="A11" s="20">
        <f>RANK($J11,$J:$J)</f>
        <v>10</v>
      </c>
      <c r="B11" s="20" t="s">
        <v>125</v>
      </c>
      <c r="C11" s="20" t="s">
        <v>126</v>
      </c>
      <c r="D11" s="20">
        <f>IFERROR(VLOOKUP(B11,選手!$G:$I,3,FALSE),"")</f>
        <v>3</v>
      </c>
      <c r="E11" s="17">
        <f>IFERROR(VLOOKUP(B11,西日!$B:$D,3,FALSE),0)</f>
        <v>0</v>
      </c>
      <c r="F11" s="17">
        <f>IFERROR(VLOOKUP(B11,秋関!$B:$D,3,FALSE),0)</f>
        <v>598.20000000000005</v>
      </c>
      <c r="G11" s="17">
        <f>IFERROR(VLOOKUP(B11,全日!$B:$D,3,FALSE),0)</f>
        <v>590.80000000000007</v>
      </c>
      <c r="H11" s="17">
        <f>IFERROR(VLOOKUP(B11,新人戦!$B:$D,3,FALSE),0)</f>
        <v>0</v>
      </c>
      <c r="I11" s="17">
        <f>IFERROR(VLOOKUP(B11,不朽戦!$B:$D,3,FALSE),0)</f>
        <v>605.79999999999995</v>
      </c>
      <c r="J11" s="17">
        <f>LARGE(E11:I11,1)+LARGE(E11:I11,2)+LARGE(E11:I11,3)</f>
        <v>1794.8000000000002</v>
      </c>
    </row>
    <row r="12" spans="1:10">
      <c r="A12" s="20">
        <f>RANK($J12,$J:$J)</f>
        <v>11</v>
      </c>
      <c r="B12" s="20" t="s">
        <v>18</v>
      </c>
      <c r="C12" s="20" t="s">
        <v>19</v>
      </c>
      <c r="D12" s="20">
        <f>IFERROR(VLOOKUP(B12,選手!$G:$I,3,FALSE),"")</f>
        <v>2</v>
      </c>
      <c r="E12" s="17">
        <f>IFERROR(VLOOKUP(B12,西日!$B:$D,3,FALSE),0)</f>
        <v>592.30000000000007</v>
      </c>
      <c r="F12" s="17">
        <f>IFERROR(VLOOKUP(B12,秋関!$B:$D,3,FALSE),0)</f>
        <v>594.4</v>
      </c>
      <c r="G12" s="17">
        <f>IFERROR(VLOOKUP(B12,全日!$B:$D,3,FALSE),0)</f>
        <v>603.79999999999995</v>
      </c>
      <c r="H12" s="17">
        <f>IFERROR(VLOOKUP(B12,新人戦!$B:$D,3,FALSE),0)</f>
        <v>0</v>
      </c>
      <c r="I12" s="17">
        <f>IFERROR(VLOOKUP(B12,不朽戦!$B:$D,3,FALSE),0)</f>
        <v>0</v>
      </c>
      <c r="J12" s="17">
        <f>LARGE(E12:I12,1)+LARGE(E12:I12,2)+LARGE(E12:I12,3)</f>
        <v>1790.5</v>
      </c>
    </row>
    <row r="13" spans="1:10">
      <c r="A13" s="20">
        <f>RANK($J13,$J:$J)</f>
        <v>12</v>
      </c>
      <c r="B13" s="20" t="s">
        <v>15</v>
      </c>
      <c r="C13" s="20" t="s">
        <v>8</v>
      </c>
      <c r="D13" s="20">
        <f>IFERROR(VLOOKUP(B13,選手!$G:$I,3,FALSE),"")</f>
        <v>4</v>
      </c>
      <c r="E13" s="17">
        <f>IFERROR(VLOOKUP(B13,西日!$B:$D,3,FALSE),0)</f>
        <v>598.9</v>
      </c>
      <c r="F13" s="17">
        <f>IFERROR(VLOOKUP(B13,秋関!$B:$D,3,FALSE),0)</f>
        <v>605.6</v>
      </c>
      <c r="G13" s="17">
        <f>IFERROR(VLOOKUP(B13,全日!$B:$D,3,FALSE),0)</f>
        <v>585.79999999999995</v>
      </c>
      <c r="H13" s="17">
        <f>IFERROR(VLOOKUP(B13,新人戦!$B:$D,3,FALSE),0)</f>
        <v>0</v>
      </c>
      <c r="I13" s="17">
        <f>IFERROR(VLOOKUP(B13,不朽戦!$B:$D,3,FALSE),0)</f>
        <v>0</v>
      </c>
      <c r="J13" s="17">
        <f>LARGE(E13:I13,1)+LARGE(E13:I13,2)+LARGE(E13:I13,3)</f>
        <v>1790.3</v>
      </c>
    </row>
    <row r="14" spans="1:10">
      <c r="A14" s="20">
        <f>RANK($J14,$J:$J)</f>
        <v>13</v>
      </c>
      <c r="B14" s="20" t="s">
        <v>36</v>
      </c>
      <c r="C14" s="20" t="s">
        <v>17</v>
      </c>
      <c r="D14" s="20">
        <f>IFERROR(VLOOKUP(B14,選手!$G:$I,3,FALSE),"")</f>
        <v>1</v>
      </c>
      <c r="E14" s="17">
        <f>IFERROR(VLOOKUP(B14,西日!$B:$D,3,FALSE),0)</f>
        <v>576.90000000000009</v>
      </c>
      <c r="F14" s="17">
        <f>IFERROR(VLOOKUP(B14,秋関!$B:$D,3,FALSE),0)</f>
        <v>600.6</v>
      </c>
      <c r="G14" s="17">
        <f>IFERROR(VLOOKUP(B14,全日!$B:$D,3,FALSE),0)</f>
        <v>592.79999999999995</v>
      </c>
      <c r="H14" s="17">
        <f>IFERROR(VLOOKUP(B14,新人戦!$B:$D,3,FALSE),0)</f>
        <v>594.1</v>
      </c>
      <c r="I14" s="17">
        <f>IFERROR(VLOOKUP(B14,不朽戦!$B:$D,3,FALSE),0)</f>
        <v>0</v>
      </c>
      <c r="J14" s="17">
        <f>LARGE(E14:I14,1)+LARGE(E14:I14,2)+LARGE(E14:I14,3)</f>
        <v>1787.5</v>
      </c>
    </row>
    <row r="15" spans="1:10">
      <c r="A15" s="20">
        <f>RANK($J15,$J:$J)</f>
        <v>14</v>
      </c>
      <c r="B15" s="20" t="s">
        <v>26</v>
      </c>
      <c r="C15" s="20" t="s">
        <v>23</v>
      </c>
      <c r="D15" s="20">
        <f>IFERROR(VLOOKUP(B15,選手!$G:$I,3,FALSE),"")</f>
        <v>4</v>
      </c>
      <c r="E15" s="17">
        <f>IFERROR(VLOOKUP(B15,西日!$B:$D,3,FALSE),0)</f>
        <v>588.30000000000007</v>
      </c>
      <c r="F15" s="17">
        <f>IFERROR(VLOOKUP(B15,秋関!$B:$D,3,FALSE),0)</f>
        <v>605.1</v>
      </c>
      <c r="G15" s="17">
        <f>IFERROR(VLOOKUP(B15,全日!$B:$D,3,FALSE),0)</f>
        <v>592.6</v>
      </c>
      <c r="H15" s="17">
        <f>IFERROR(VLOOKUP(B15,新人戦!$B:$D,3,FALSE),0)</f>
        <v>0</v>
      </c>
      <c r="I15" s="17">
        <f>IFERROR(VLOOKUP(B15,不朽戦!$B:$D,3,FALSE),0)</f>
        <v>0</v>
      </c>
      <c r="J15" s="17">
        <f>LARGE(E15:I15,1)+LARGE(E15:I15,2)+LARGE(E15:I15,3)</f>
        <v>1786</v>
      </c>
    </row>
    <row r="16" spans="1:10">
      <c r="A16" s="20">
        <f>RANK($J16,$J:$J)</f>
        <v>15</v>
      </c>
      <c r="B16" s="20" t="s">
        <v>22</v>
      </c>
      <c r="C16" s="20" t="s">
        <v>23</v>
      </c>
      <c r="D16" s="20">
        <f>IFERROR(VLOOKUP(B16,選手!$G:$I,3,FALSE),"")</f>
        <v>3</v>
      </c>
      <c r="E16" s="17">
        <f>IFERROR(VLOOKUP(B16,西日!$B:$D,3,FALSE),0)</f>
        <v>590.79999999999995</v>
      </c>
      <c r="F16" s="17">
        <f>IFERROR(VLOOKUP(B16,秋関!$B:$D,3,FALSE),0)</f>
        <v>593.20000000000005</v>
      </c>
      <c r="G16" s="17">
        <f>IFERROR(VLOOKUP(B16,全日!$B:$D,3,FALSE),0)</f>
        <v>601.70000000000005</v>
      </c>
      <c r="H16" s="17">
        <f>IFERROR(VLOOKUP(B16,新人戦!$B:$D,3,FALSE),0)</f>
        <v>0</v>
      </c>
      <c r="I16" s="17">
        <f>IFERROR(VLOOKUP(B16,不朽戦!$B:$D,3,FALSE),0)</f>
        <v>0</v>
      </c>
      <c r="J16" s="17">
        <f>LARGE(E16:I16,1)+LARGE(E16:I16,2)+LARGE(E16:I16,3)</f>
        <v>1785.7</v>
      </c>
    </row>
    <row r="17" spans="1:10">
      <c r="A17" s="20">
        <f>RANK($J17,$J:$J)</f>
        <v>16</v>
      </c>
      <c r="B17" s="20" t="s">
        <v>24</v>
      </c>
      <c r="C17" s="20" t="s">
        <v>5</v>
      </c>
      <c r="D17" s="20">
        <f>IFERROR(VLOOKUP(B17,選手!$G:$I,3,FALSE),"")</f>
        <v>4</v>
      </c>
      <c r="E17" s="17">
        <f>IFERROR(VLOOKUP(B17,西日!$B:$D,3,FALSE),0)</f>
        <v>590.70000000000005</v>
      </c>
      <c r="F17" s="17">
        <f>IFERROR(VLOOKUP(B17,秋関!$B:$D,3,FALSE),0)</f>
        <v>589.5</v>
      </c>
      <c r="G17" s="17">
        <f>IFERROR(VLOOKUP(B17,全日!$B:$D,3,FALSE),0)</f>
        <v>589.4</v>
      </c>
      <c r="H17" s="17">
        <f>IFERROR(VLOOKUP(B17,新人戦!$B:$D,3,FALSE),0)</f>
        <v>0</v>
      </c>
      <c r="I17" s="17">
        <f>IFERROR(VLOOKUP(B17,不朽戦!$B:$D,3,FALSE),0)</f>
        <v>602.79999999999995</v>
      </c>
      <c r="J17" s="17">
        <f>LARGE(E17:I17,1)+LARGE(E17:I17,2)+LARGE(E17:I17,3)</f>
        <v>1783</v>
      </c>
    </row>
    <row r="18" spans="1:10">
      <c r="A18" s="20">
        <f>RANK($J18,$J:$J)</f>
        <v>17</v>
      </c>
      <c r="B18" s="20" t="s">
        <v>27</v>
      </c>
      <c r="C18" s="20" t="s">
        <v>28</v>
      </c>
      <c r="D18" s="20">
        <f>IFERROR(VLOOKUP(B18,選手!$G:$I,3,FALSE),"")</f>
        <v>3</v>
      </c>
      <c r="E18" s="17">
        <f>IFERROR(VLOOKUP(B18,西日!$B:$D,3,FALSE),0)</f>
        <v>588.1</v>
      </c>
      <c r="F18" s="17">
        <f>IFERROR(VLOOKUP(B18,秋関!$B:$D,3,FALSE),0)</f>
        <v>594.1</v>
      </c>
      <c r="G18" s="17">
        <f>IFERROR(VLOOKUP(B18,全日!$B:$D,3,FALSE),0)</f>
        <v>591.4</v>
      </c>
      <c r="H18" s="17">
        <f>IFERROR(VLOOKUP(B18,新人戦!$B:$D,3,FALSE),0)</f>
        <v>0</v>
      </c>
      <c r="I18" s="17">
        <f>IFERROR(VLOOKUP(B18,不朽戦!$B:$D,3,FALSE),0)</f>
        <v>595.20000000000005</v>
      </c>
      <c r="J18" s="17">
        <f>LARGE(E18:I18,1)+LARGE(E18:I18,2)+LARGE(E18:I18,3)</f>
        <v>1780.7000000000003</v>
      </c>
    </row>
    <row r="19" spans="1:10">
      <c r="A19" s="20">
        <f>RANK($J19,$J:$J)</f>
        <v>18</v>
      </c>
      <c r="B19" s="20" t="s">
        <v>509</v>
      </c>
      <c r="C19" s="20" t="s">
        <v>8</v>
      </c>
      <c r="D19" s="20">
        <f>IFERROR(VLOOKUP(B19,選手!$G:$I,3,FALSE),"")</f>
        <v>3</v>
      </c>
      <c r="E19" s="17">
        <f>IFERROR(VLOOKUP(B19,西日!$B:$D,3,FALSE),0)</f>
        <v>0</v>
      </c>
      <c r="F19" s="17">
        <f>IFERROR(VLOOKUP(B19,秋関!$B:$D,3,FALSE),0)</f>
        <v>588.70000000000005</v>
      </c>
      <c r="G19" s="17">
        <f>IFERROR(VLOOKUP(B19,全日!$B:$D,3,FALSE),0)</f>
        <v>593.1</v>
      </c>
      <c r="H19" s="17">
        <f>IFERROR(VLOOKUP(B19,新人戦!$B:$D,3,FALSE),0)</f>
        <v>0</v>
      </c>
      <c r="I19" s="17">
        <f>IFERROR(VLOOKUP(B19,不朽戦!$B:$D,3,FALSE),0)</f>
        <v>598.5</v>
      </c>
      <c r="J19" s="17">
        <f>LARGE(E19:I19,1)+LARGE(E19:I19,2)+LARGE(E19:I19,3)</f>
        <v>1780.3</v>
      </c>
    </row>
    <row r="20" spans="1:10">
      <c r="A20" s="20">
        <f>RANK($J20,$J:$J)</f>
        <v>19</v>
      </c>
      <c r="B20" s="20" t="s">
        <v>9</v>
      </c>
      <c r="C20" s="20" t="s">
        <v>5</v>
      </c>
      <c r="D20" s="20">
        <f>IFERROR(VLOOKUP(B20,選手!$G:$I,3,FALSE),"")</f>
        <v>4</v>
      </c>
      <c r="E20" s="17">
        <f>IFERROR(VLOOKUP(B20,西日!$B:$D,3,FALSE),0)</f>
        <v>601</v>
      </c>
      <c r="F20" s="17">
        <f>IFERROR(VLOOKUP(B20,秋関!$B:$D,3,FALSE),0)</f>
        <v>578.4</v>
      </c>
      <c r="G20" s="17">
        <f>IFERROR(VLOOKUP(B20,全日!$B:$D,3,FALSE),0)</f>
        <v>584.59999999999991</v>
      </c>
      <c r="H20" s="17">
        <f>IFERROR(VLOOKUP(B20,新人戦!$B:$D,3,FALSE),0)</f>
        <v>0</v>
      </c>
      <c r="I20" s="17">
        <f>IFERROR(VLOOKUP(B20,不朽戦!$B:$D,3,FALSE),0)</f>
        <v>590.1</v>
      </c>
      <c r="J20" s="17">
        <f>LARGE(E20:I20,1)+LARGE(E20:I20,2)+LARGE(E20:I20,3)</f>
        <v>1775.6999999999998</v>
      </c>
    </row>
    <row r="21" spans="1:10">
      <c r="A21" s="20">
        <f>RANK($J21,$J:$J)</f>
        <v>20</v>
      </c>
      <c r="B21" s="20" t="s">
        <v>31</v>
      </c>
      <c r="C21" s="20" t="s">
        <v>23</v>
      </c>
      <c r="D21" s="20">
        <f>IFERROR(VLOOKUP(B21,選手!$G:$I,3,FALSE),"")</f>
        <v>2</v>
      </c>
      <c r="E21" s="17">
        <f>IFERROR(VLOOKUP(B21,西日!$B:$D,3,FALSE),0)</f>
        <v>582.29999999999995</v>
      </c>
      <c r="F21" s="17">
        <f>IFERROR(VLOOKUP(B21,秋関!$B:$D,3,FALSE),0)</f>
        <v>594.1</v>
      </c>
      <c r="G21" s="17">
        <f>IFERROR(VLOOKUP(B21,全日!$B:$D,3,FALSE),0)</f>
        <v>591.20000000000005</v>
      </c>
      <c r="H21" s="17">
        <f>IFERROR(VLOOKUP(B21,新人戦!$B:$D,3,FALSE),0)</f>
        <v>586.29999999999995</v>
      </c>
      <c r="I21" s="17">
        <f>IFERROR(VLOOKUP(B21,不朽戦!$B:$D,3,FALSE),0)</f>
        <v>0</v>
      </c>
      <c r="J21" s="17">
        <f>LARGE(E21:I21,1)+LARGE(E21:I21,2)+LARGE(E21:I21,3)</f>
        <v>1771.6000000000001</v>
      </c>
    </row>
    <row r="22" spans="1:10">
      <c r="A22" s="20">
        <f>RANK($J22,$J:$J)</f>
        <v>21</v>
      </c>
      <c r="B22" s="20" t="s">
        <v>25</v>
      </c>
      <c r="C22" s="20" t="s">
        <v>11</v>
      </c>
      <c r="D22" s="20">
        <f>IFERROR(VLOOKUP(B22,選手!$G:$I,3,FALSE),"")</f>
        <v>3</v>
      </c>
      <c r="E22" s="17">
        <f>IFERROR(VLOOKUP(B22,西日!$B:$D,3,FALSE),0)</f>
        <v>590.70000000000005</v>
      </c>
      <c r="F22" s="17">
        <f>IFERROR(VLOOKUP(B22,秋関!$B:$D,3,FALSE),0)</f>
        <v>595.4</v>
      </c>
      <c r="G22" s="17">
        <f>IFERROR(VLOOKUP(B22,全日!$B:$D,3,FALSE),0)</f>
        <v>581.4</v>
      </c>
      <c r="H22" s="17">
        <f>IFERROR(VLOOKUP(B22,新人戦!$B:$D,3,FALSE),0)</f>
        <v>0</v>
      </c>
      <c r="I22" s="17">
        <f>IFERROR(VLOOKUP(B22,不朽戦!$B:$D,3,FALSE),0)</f>
        <v>0</v>
      </c>
      <c r="J22" s="17">
        <f>LARGE(E22:I22,1)+LARGE(E22:I22,2)+LARGE(E22:I22,3)</f>
        <v>1767.5</v>
      </c>
    </row>
    <row r="23" spans="1:10">
      <c r="A23" s="20">
        <f>RANK($J23,$J:$J)</f>
        <v>22</v>
      </c>
      <c r="B23" s="20" t="s">
        <v>29</v>
      </c>
      <c r="C23" s="20" t="s">
        <v>17</v>
      </c>
      <c r="D23" s="20">
        <f>IFERROR(VLOOKUP(B23,選手!$G:$I,3,FALSE),"")</f>
        <v>4</v>
      </c>
      <c r="E23" s="17">
        <f>IFERROR(VLOOKUP(B23,西日!$B:$D,3,FALSE),0)</f>
        <v>586</v>
      </c>
      <c r="F23" s="17">
        <f>IFERROR(VLOOKUP(B23,秋関!$B:$D,3,FALSE),0)</f>
        <v>594.30000000000007</v>
      </c>
      <c r="G23" s="17">
        <f>IFERROR(VLOOKUP(B23,全日!$B:$D,3,FALSE),0)</f>
        <v>582.09999999999991</v>
      </c>
      <c r="H23" s="17">
        <f>IFERROR(VLOOKUP(B23,新人戦!$B:$D,3,FALSE),0)</f>
        <v>0</v>
      </c>
      <c r="I23" s="17">
        <f>IFERROR(VLOOKUP(B23,不朽戦!$B:$D,3,FALSE),0)</f>
        <v>0</v>
      </c>
      <c r="J23" s="17">
        <f>LARGE(E23:I23,1)+LARGE(E23:I23,2)+LARGE(E23:I23,3)</f>
        <v>1762.4</v>
      </c>
    </row>
    <row r="24" spans="1:10">
      <c r="A24" s="20">
        <f>RANK($J24,$J:$J)</f>
        <v>23</v>
      </c>
      <c r="B24" s="20" t="s">
        <v>20</v>
      </c>
      <c r="C24" s="20" t="s">
        <v>21</v>
      </c>
      <c r="D24" s="20">
        <f>IFERROR(VLOOKUP(B24,選手!$G:$I,3,FALSE),"")</f>
        <v>2</v>
      </c>
      <c r="E24" s="17">
        <f>IFERROR(VLOOKUP(B24,西日!$B:$D,3,FALSE),0)</f>
        <v>591.30000000000007</v>
      </c>
      <c r="F24" s="17">
        <f>IFERROR(VLOOKUP(B24,秋関!$B:$D,3,FALSE),0)</f>
        <v>578.99999999999989</v>
      </c>
      <c r="G24" s="17">
        <f>IFERROR(VLOOKUP(B24,全日!$B:$D,3,FALSE),0)</f>
        <v>586.29999999999995</v>
      </c>
      <c r="H24" s="17">
        <f>IFERROR(VLOOKUP(B24,新人戦!$B:$D,3,FALSE),0)</f>
        <v>583.5</v>
      </c>
      <c r="I24" s="17">
        <f>IFERROR(VLOOKUP(B24,不朽戦!$B:$D,3,FALSE),0)</f>
        <v>0</v>
      </c>
      <c r="J24" s="17">
        <f>LARGE(E24:I24,1)+LARGE(E24:I24,2)+LARGE(E24:I24,3)</f>
        <v>1761.1</v>
      </c>
    </row>
    <row r="25" spans="1:10">
      <c r="A25" s="20">
        <f>RANK($J25,$J:$J)</f>
        <v>24</v>
      </c>
      <c r="B25" s="20" t="s">
        <v>37</v>
      </c>
      <c r="C25" s="20" t="s">
        <v>3</v>
      </c>
      <c r="D25" s="20">
        <f>IFERROR(VLOOKUP(B25,選手!$G:$I,3,FALSE),"")</f>
        <v>3</v>
      </c>
      <c r="E25" s="17">
        <f>IFERROR(VLOOKUP(B25,西日!$B:$D,3,FALSE),0)</f>
        <v>574.29999999999995</v>
      </c>
      <c r="F25" s="17">
        <f>IFERROR(VLOOKUP(B25,秋関!$B:$D,3,FALSE),0)</f>
        <v>588</v>
      </c>
      <c r="G25" s="17">
        <f>IFERROR(VLOOKUP(B25,全日!$B:$D,3,FALSE),0)</f>
        <v>591.20000000000005</v>
      </c>
      <c r="H25" s="17">
        <f>IFERROR(VLOOKUP(B25,新人戦!$B:$D,3,FALSE),0)</f>
        <v>0</v>
      </c>
      <c r="I25" s="17">
        <f>IFERROR(VLOOKUP(B25,不朽戦!$B:$D,3,FALSE),0)</f>
        <v>0</v>
      </c>
      <c r="J25" s="17">
        <f>LARGE(E25:I25,1)+LARGE(E25:I25,2)+LARGE(E25:I25,3)</f>
        <v>1753.5</v>
      </c>
    </row>
    <row r="26" spans="1:10">
      <c r="A26" s="20">
        <f>RANK($J26,$J:$J)</f>
        <v>25</v>
      </c>
      <c r="B26" s="20" t="s">
        <v>33</v>
      </c>
      <c r="C26" s="20" t="s">
        <v>17</v>
      </c>
      <c r="D26" s="20">
        <f>IFERROR(VLOOKUP(B26,選手!$G:$I,3,FALSE),"")</f>
        <v>4</v>
      </c>
      <c r="E26" s="17">
        <f>IFERROR(VLOOKUP(B26,西日!$B:$D,3,FALSE),0)</f>
        <v>580.79999999999995</v>
      </c>
      <c r="F26" s="17">
        <f>IFERROR(VLOOKUP(B26,秋関!$B:$D,3,FALSE),0)</f>
        <v>590.79999999999995</v>
      </c>
      <c r="G26" s="17">
        <f>IFERROR(VLOOKUP(B26,全日!$B:$D,3,FALSE),0)</f>
        <v>580.40000000000009</v>
      </c>
      <c r="H26" s="17">
        <f>IFERROR(VLOOKUP(B26,新人戦!$B:$D,3,FALSE),0)</f>
        <v>0</v>
      </c>
      <c r="I26" s="17">
        <f>IFERROR(VLOOKUP(B26,不朽戦!$B:$D,3,FALSE),0)</f>
        <v>0</v>
      </c>
      <c r="J26" s="17">
        <f>LARGE(E26:I26,1)+LARGE(E26:I26,2)+LARGE(E26:I26,3)</f>
        <v>1752</v>
      </c>
    </row>
    <row r="27" spans="1:10">
      <c r="A27" s="20">
        <f>RANK($J27,$J:$J)</f>
        <v>26</v>
      </c>
      <c r="B27" s="20" t="s">
        <v>35</v>
      </c>
      <c r="C27" s="20" t="s">
        <v>5</v>
      </c>
      <c r="D27" s="20">
        <f>IFERROR(VLOOKUP(B27,選手!$G:$I,3,FALSE),"")</f>
        <v>4</v>
      </c>
      <c r="E27" s="17">
        <f>IFERROR(VLOOKUP(B27,西日!$B:$D,3,FALSE),0)</f>
        <v>577.4</v>
      </c>
      <c r="F27" s="17">
        <f>IFERROR(VLOOKUP(B27,秋関!$B:$D,3,FALSE),0)</f>
        <v>588.9</v>
      </c>
      <c r="G27" s="17">
        <f>IFERROR(VLOOKUP(B27,全日!$B:$D,3,FALSE),0)</f>
        <v>585.19999999999993</v>
      </c>
      <c r="H27" s="17">
        <f>IFERROR(VLOOKUP(B27,新人戦!$B:$D,3,FALSE),0)</f>
        <v>0</v>
      </c>
      <c r="I27" s="17">
        <f>IFERROR(VLOOKUP(B27,不朽戦!$B:$D,3,FALSE),0)</f>
        <v>0</v>
      </c>
      <c r="J27" s="17">
        <f>LARGE(E27:I27,1)+LARGE(E27:I27,2)+LARGE(E27:I27,3)</f>
        <v>1751.5</v>
      </c>
    </row>
    <row r="28" spans="1:10">
      <c r="A28" s="20">
        <f>RANK($J28,$J:$J)</f>
        <v>27</v>
      </c>
      <c r="B28" s="20" t="s">
        <v>507</v>
      </c>
      <c r="C28" s="20" t="s">
        <v>131</v>
      </c>
      <c r="D28" s="20">
        <f>IFERROR(VLOOKUP(B28,選手!$G:$I,3,FALSE),"")</f>
        <v>2</v>
      </c>
      <c r="E28" s="17">
        <f>IFERROR(VLOOKUP(B28,西日!$B:$D,3,FALSE),0)</f>
        <v>0</v>
      </c>
      <c r="F28" s="17">
        <f>IFERROR(VLOOKUP(B28,秋関!$B:$D,3,FALSE),0)</f>
        <v>585.20000000000005</v>
      </c>
      <c r="G28" s="17">
        <f>IFERROR(VLOOKUP(B28,全日!$B:$D,3,FALSE),0)</f>
        <v>584.4</v>
      </c>
      <c r="H28" s="17">
        <f>IFERROR(VLOOKUP(B28,新人戦!$B:$D,3,FALSE),0)</f>
        <v>575</v>
      </c>
      <c r="I28" s="17">
        <f>IFERROR(VLOOKUP(B28,不朽戦!$B:$D,3,FALSE),0)</f>
        <v>0</v>
      </c>
      <c r="J28" s="17">
        <f>LARGE(E28:I28,1)+LARGE(E28:I28,2)+LARGE(E28:I28,3)</f>
        <v>1744.6</v>
      </c>
    </row>
    <row r="29" spans="1:10">
      <c r="A29" s="20">
        <f>RANK($J29,$J:$J)</f>
        <v>28</v>
      </c>
      <c r="B29" s="20" t="s">
        <v>47</v>
      </c>
      <c r="C29" s="20" t="s">
        <v>8</v>
      </c>
      <c r="D29" s="20">
        <f>IFERROR(VLOOKUP(B29,選手!$G:$I,3,FALSE),"")</f>
        <v>3</v>
      </c>
      <c r="E29" s="17">
        <f>IFERROR(VLOOKUP(B29,西日!$B:$D,3,FALSE),0)</f>
        <v>564.1</v>
      </c>
      <c r="F29" s="17">
        <f>IFERROR(VLOOKUP(B29,秋関!$B:$D,3,FALSE),0)</f>
        <v>578.4</v>
      </c>
      <c r="G29" s="17">
        <f>IFERROR(VLOOKUP(B29,全日!$B:$D,3,FALSE),0)</f>
        <v>595.4</v>
      </c>
      <c r="H29" s="17">
        <f>IFERROR(VLOOKUP(B29,新人戦!$B:$D,3,FALSE),0)</f>
        <v>0</v>
      </c>
      <c r="I29" s="17">
        <f>IFERROR(VLOOKUP(B29,不朽戦!$B:$D,3,FALSE),0)</f>
        <v>568.20000000000005</v>
      </c>
      <c r="J29" s="17">
        <f>LARGE(E29:I29,1)+LARGE(E29:I29,2)+LARGE(E29:I29,3)</f>
        <v>1742</v>
      </c>
    </row>
    <row r="30" spans="1:10">
      <c r="A30" s="20">
        <f>RANK($J30,$J:$J)</f>
        <v>29</v>
      </c>
      <c r="B30" s="20" t="s">
        <v>45</v>
      </c>
      <c r="C30" s="20" t="s">
        <v>11</v>
      </c>
      <c r="D30" s="20">
        <f>IFERROR(VLOOKUP(B30,選手!$G:$I,3,FALSE),"")</f>
        <v>2</v>
      </c>
      <c r="E30" s="17">
        <f>IFERROR(VLOOKUP(B30,西日!$B:$D,3,FALSE),0)</f>
        <v>564.79999999999995</v>
      </c>
      <c r="F30" s="17">
        <f>IFERROR(VLOOKUP(B30,秋関!$B:$D,3,FALSE),0)</f>
        <v>579.00000000000011</v>
      </c>
      <c r="G30" s="17">
        <f>IFERROR(VLOOKUP(B30,全日!$B:$D,3,FALSE),0)</f>
        <v>583.5</v>
      </c>
      <c r="H30" s="17">
        <f>IFERROR(VLOOKUP(B30,新人戦!$B:$D,3,FALSE),0)</f>
        <v>576.9</v>
      </c>
      <c r="I30" s="17">
        <f>IFERROR(VLOOKUP(B30,不朽戦!$B:$D,3,FALSE),0)</f>
        <v>0</v>
      </c>
      <c r="J30" s="17">
        <f>LARGE(E30:I30,1)+LARGE(E30:I30,2)+LARGE(E30:I30,3)</f>
        <v>1739.4</v>
      </c>
    </row>
    <row r="31" spans="1:10">
      <c r="A31" s="20">
        <f>RANK($J31,$J:$J)</f>
        <v>30</v>
      </c>
      <c r="B31" s="20" t="s">
        <v>42</v>
      </c>
      <c r="C31" s="20" t="s">
        <v>3</v>
      </c>
      <c r="D31" s="20">
        <f>IFERROR(VLOOKUP(B31,選手!$G:$I,3,FALSE),"")</f>
        <v>4</v>
      </c>
      <c r="E31" s="17">
        <f>IFERROR(VLOOKUP(B31,西日!$B:$D,3,FALSE),0)</f>
        <v>571</v>
      </c>
      <c r="F31" s="17">
        <f>IFERROR(VLOOKUP(B31,秋関!$B:$D,3,FALSE),0)</f>
        <v>581.4</v>
      </c>
      <c r="G31" s="17">
        <f>IFERROR(VLOOKUP(B31,全日!$B:$D,3,FALSE),0)</f>
        <v>582.5</v>
      </c>
      <c r="H31" s="17">
        <f>IFERROR(VLOOKUP(B31,新人戦!$B:$D,3,FALSE),0)</f>
        <v>0</v>
      </c>
      <c r="I31" s="17">
        <f>IFERROR(VLOOKUP(B31,不朽戦!$B:$D,3,FALSE),0)</f>
        <v>0</v>
      </c>
      <c r="J31" s="17">
        <f>LARGE(E31:I31,1)+LARGE(E31:I31,2)+LARGE(E31:I31,3)</f>
        <v>1734.9</v>
      </c>
    </row>
    <row r="32" spans="1:10">
      <c r="A32" s="20">
        <f>RANK($J32,$J:$J)</f>
        <v>31</v>
      </c>
      <c r="B32" s="20" t="s">
        <v>147</v>
      </c>
      <c r="C32" s="20" t="s">
        <v>19</v>
      </c>
      <c r="D32" s="20">
        <f>IFERROR(VLOOKUP(B32,選手!$G:$I,3,FALSE),"")</f>
        <v>3</v>
      </c>
      <c r="E32" s="17">
        <f>IFERROR(VLOOKUP(B32,西日!$B:$D,3,FALSE),0)</f>
        <v>0</v>
      </c>
      <c r="F32" s="17">
        <f>IFERROR(VLOOKUP(B32,秋関!$B:$D,3,FALSE),0)</f>
        <v>565.19999999999993</v>
      </c>
      <c r="G32" s="17">
        <f>IFERROR(VLOOKUP(B32,全日!$B:$D,3,FALSE),0)</f>
        <v>583.1</v>
      </c>
      <c r="H32" s="17">
        <f>IFERROR(VLOOKUP(B32,新人戦!$B:$D,3,FALSE),0)</f>
        <v>0</v>
      </c>
      <c r="I32" s="17">
        <f>IFERROR(VLOOKUP(B32,不朽戦!$B:$D,3,FALSE),0)</f>
        <v>582.20000000000005</v>
      </c>
      <c r="J32" s="17">
        <f>LARGE(E32:I32,1)+LARGE(E32:I32,2)+LARGE(E32:I32,3)</f>
        <v>1730.5</v>
      </c>
    </row>
    <row r="33" spans="1:10">
      <c r="A33" s="20">
        <f>RANK($J33,$J:$J)</f>
        <v>32</v>
      </c>
      <c r="B33" s="20" t="s">
        <v>54</v>
      </c>
      <c r="C33" s="20" t="s">
        <v>11</v>
      </c>
      <c r="D33" s="20">
        <f>IFERROR(VLOOKUP(B33,選手!$G:$I,3,FALSE),"")</f>
        <v>2</v>
      </c>
      <c r="E33" s="17">
        <f>IFERROR(VLOOKUP(B33,西日!$B:$D,3,FALSE),0)</f>
        <v>544.29999999999995</v>
      </c>
      <c r="F33" s="17">
        <f>IFERROR(VLOOKUP(B33,秋関!$B:$D,3,FALSE),0)</f>
        <v>571.9</v>
      </c>
      <c r="G33" s="17">
        <f>IFERROR(VLOOKUP(B33,全日!$B:$D,3,FALSE),0)</f>
        <v>570.1</v>
      </c>
      <c r="H33" s="17">
        <f>IFERROR(VLOOKUP(B33,新人戦!$B:$D,3,FALSE),0)</f>
        <v>587.70000000000005</v>
      </c>
      <c r="I33" s="17">
        <f>IFERROR(VLOOKUP(B33,不朽戦!$B:$D,3,FALSE),0)</f>
        <v>0</v>
      </c>
      <c r="J33" s="17">
        <f>LARGE(E33:I33,1)+LARGE(E33:I33,2)+LARGE(E33:I33,3)</f>
        <v>1729.6999999999998</v>
      </c>
    </row>
    <row r="34" spans="1:10">
      <c r="A34" s="20">
        <f>RANK($J34,$J:$J)</f>
        <v>33</v>
      </c>
      <c r="B34" s="20" t="s">
        <v>41</v>
      </c>
      <c r="C34" s="20" t="s">
        <v>11</v>
      </c>
      <c r="D34" s="20">
        <f>IFERROR(VLOOKUP(B34,選手!$G:$I,3,FALSE),"")</f>
        <v>2</v>
      </c>
      <c r="E34" s="17">
        <f>IFERROR(VLOOKUP(B34,西日!$B:$D,3,FALSE),0)</f>
        <v>572.69999999999993</v>
      </c>
      <c r="F34" s="17">
        <f>IFERROR(VLOOKUP(B34,秋関!$B:$D,3,FALSE),0)</f>
        <v>580.1</v>
      </c>
      <c r="G34" s="17">
        <f>IFERROR(VLOOKUP(B34,全日!$B:$D,3,FALSE),0)</f>
        <v>576.70000000000005</v>
      </c>
      <c r="H34" s="17">
        <f>IFERROR(VLOOKUP(B34,新人戦!$B:$D,3,FALSE),0)</f>
        <v>0</v>
      </c>
      <c r="I34" s="17">
        <f>IFERROR(VLOOKUP(B34,不朽戦!$B:$D,3,FALSE),0)</f>
        <v>0</v>
      </c>
      <c r="J34" s="17">
        <f>LARGE(E34:I34,1)+LARGE(E34:I34,2)+LARGE(E34:I34,3)</f>
        <v>1729.5</v>
      </c>
    </row>
    <row r="35" spans="1:10">
      <c r="A35" s="20">
        <f>RANK($J35,$J:$J)</f>
        <v>34</v>
      </c>
      <c r="B35" s="20" t="s">
        <v>38</v>
      </c>
      <c r="C35" s="20" t="s">
        <v>11</v>
      </c>
      <c r="D35" s="20">
        <f>IFERROR(VLOOKUP(B35,選手!$G:$I,3,FALSE),"")</f>
        <v>3</v>
      </c>
      <c r="E35" s="17">
        <f>IFERROR(VLOOKUP(B35,西日!$B:$D,3,FALSE),0)</f>
        <v>573.9</v>
      </c>
      <c r="F35" s="17">
        <f>IFERROR(VLOOKUP(B35,秋関!$B:$D,3,FALSE),0)</f>
        <v>576.20000000000005</v>
      </c>
      <c r="G35" s="17">
        <f>IFERROR(VLOOKUP(B35,全日!$B:$D,3,FALSE),0)</f>
        <v>577.90000000000009</v>
      </c>
      <c r="H35" s="17">
        <f>IFERROR(VLOOKUP(B35,新人戦!$B:$D,3,FALSE),0)</f>
        <v>0</v>
      </c>
      <c r="I35" s="17">
        <f>IFERROR(VLOOKUP(B35,不朽戦!$B:$D,3,FALSE),0)</f>
        <v>0</v>
      </c>
      <c r="J35" s="17">
        <f>LARGE(E35:I35,1)+LARGE(E35:I35,2)+LARGE(E35:I35,3)</f>
        <v>1728</v>
      </c>
    </row>
    <row r="36" spans="1:10">
      <c r="A36" s="20">
        <f>RANK($J36,$J:$J)</f>
        <v>35</v>
      </c>
      <c r="B36" s="20" t="s">
        <v>34</v>
      </c>
      <c r="C36" s="20" t="s">
        <v>23</v>
      </c>
      <c r="D36" s="20">
        <f>IFERROR(VLOOKUP(B36,選手!$G:$I,3,FALSE),"")</f>
        <v>3</v>
      </c>
      <c r="E36" s="17">
        <f>IFERROR(VLOOKUP(B36,西日!$B:$D,3,FALSE),0)</f>
        <v>578.09999999999991</v>
      </c>
      <c r="F36" s="17">
        <f>IFERROR(VLOOKUP(B36,秋関!$B:$D,3,FALSE),0)</f>
        <v>558.80000000000007</v>
      </c>
      <c r="G36" s="17">
        <f>IFERROR(VLOOKUP(B36,全日!$B:$D,3,FALSE),0)</f>
        <v>590.1</v>
      </c>
      <c r="H36" s="17">
        <f>IFERROR(VLOOKUP(B36,新人戦!$B:$D,3,FALSE),0)</f>
        <v>0</v>
      </c>
      <c r="I36" s="17">
        <f>IFERROR(VLOOKUP(B36,不朽戦!$B:$D,3,FALSE),0)</f>
        <v>0</v>
      </c>
      <c r="J36" s="17">
        <f>LARGE(E36:I36,1)+LARGE(E36:I36,2)+LARGE(E36:I36,3)</f>
        <v>1727</v>
      </c>
    </row>
    <row r="37" spans="1:10">
      <c r="A37" s="20">
        <f>RANK($J37,$J:$J)</f>
        <v>36</v>
      </c>
      <c r="B37" s="20" t="s">
        <v>40</v>
      </c>
      <c r="C37" s="20" t="s">
        <v>11</v>
      </c>
      <c r="D37" s="20">
        <f>IFERROR(VLOOKUP(B37,選手!$G:$I,3,FALSE),"")</f>
        <v>4</v>
      </c>
      <c r="E37" s="17">
        <f>IFERROR(VLOOKUP(B37,西日!$B:$D,3,FALSE),0)</f>
        <v>572.9</v>
      </c>
      <c r="F37" s="17">
        <f>IFERROR(VLOOKUP(B37,秋関!$B:$D,3,FALSE),0)</f>
        <v>587.80000000000007</v>
      </c>
      <c r="G37" s="17">
        <f>IFERROR(VLOOKUP(B37,全日!$B:$D,3,FALSE),0)</f>
        <v>565.69999999999993</v>
      </c>
      <c r="H37" s="17">
        <f>IFERROR(VLOOKUP(B37,新人戦!$B:$D,3,FALSE),0)</f>
        <v>0</v>
      </c>
      <c r="I37" s="17">
        <f>IFERROR(VLOOKUP(B37,不朽戦!$B:$D,3,FALSE),0)</f>
        <v>0</v>
      </c>
      <c r="J37" s="17">
        <f>LARGE(E37:I37,1)+LARGE(E37:I37,2)+LARGE(E37:I37,3)</f>
        <v>1726.4</v>
      </c>
    </row>
    <row r="38" spans="1:10">
      <c r="A38" s="20">
        <f>RANK($J38,$J:$J)</f>
        <v>37</v>
      </c>
      <c r="B38" s="20" t="s">
        <v>32</v>
      </c>
      <c r="C38" s="20" t="s">
        <v>19</v>
      </c>
      <c r="D38" s="20">
        <f>IFERROR(VLOOKUP(B38,選手!$G:$I,3,FALSE),"")</f>
        <v>3</v>
      </c>
      <c r="E38" s="17">
        <f>IFERROR(VLOOKUP(B38,西日!$B:$D,3,FALSE),0)</f>
        <v>581.29999999999995</v>
      </c>
      <c r="F38" s="17">
        <f>IFERROR(VLOOKUP(B38,秋関!$B:$D,3,FALSE),0)</f>
        <v>563.39999999999986</v>
      </c>
      <c r="G38" s="17">
        <f>IFERROR(VLOOKUP(B38,全日!$B:$D,3,FALSE),0)</f>
        <v>571.30000000000007</v>
      </c>
      <c r="H38" s="17">
        <f>IFERROR(VLOOKUP(B38,新人戦!$B:$D,3,FALSE),0)</f>
        <v>0</v>
      </c>
      <c r="I38" s="17">
        <f>IFERROR(VLOOKUP(B38,不朽戦!$B:$D,3,FALSE),0)</f>
        <v>571.79999999999995</v>
      </c>
      <c r="J38" s="17">
        <f>LARGE(E38:I38,1)+LARGE(E38:I38,2)+LARGE(E38:I38,3)</f>
        <v>1724.4</v>
      </c>
    </row>
    <row r="39" spans="1:10">
      <c r="A39" s="20">
        <f>RANK($J39,$J:$J)</f>
        <v>38</v>
      </c>
      <c r="B39" s="20" t="s">
        <v>43</v>
      </c>
      <c r="C39" s="20" t="s">
        <v>28</v>
      </c>
      <c r="D39" s="20">
        <f>IFERROR(VLOOKUP(B39,選手!$G:$I,3,FALSE),"")</f>
        <v>4</v>
      </c>
      <c r="E39" s="17">
        <f>IFERROR(VLOOKUP(B39,西日!$B:$D,3,FALSE),0)</f>
        <v>569.1</v>
      </c>
      <c r="F39" s="17">
        <f>IFERROR(VLOOKUP(B39,秋関!$B:$D,3,FALSE),0)</f>
        <v>578</v>
      </c>
      <c r="G39" s="17">
        <f>IFERROR(VLOOKUP(B39,全日!$B:$D,3,FALSE),0)</f>
        <v>573.20000000000005</v>
      </c>
      <c r="H39" s="17">
        <f>IFERROR(VLOOKUP(B39,新人戦!$B:$D,3,FALSE),0)</f>
        <v>0</v>
      </c>
      <c r="I39" s="17">
        <f>IFERROR(VLOOKUP(B39,不朽戦!$B:$D,3,FALSE),0)</f>
        <v>0</v>
      </c>
      <c r="J39" s="17">
        <f>LARGE(E39:I39,1)+LARGE(E39:I39,2)+LARGE(E39:I39,3)</f>
        <v>1720.3000000000002</v>
      </c>
    </row>
    <row r="40" spans="1:10">
      <c r="A40" s="20">
        <f>RANK($J40,$J:$J)</f>
        <v>39</v>
      </c>
      <c r="B40" s="20" t="s">
        <v>48</v>
      </c>
      <c r="C40" s="20" t="s">
        <v>21</v>
      </c>
      <c r="D40" s="20">
        <f>IFERROR(VLOOKUP(B40,選手!$G:$I,3,FALSE),"")</f>
        <v>4</v>
      </c>
      <c r="E40" s="17">
        <f>IFERROR(VLOOKUP(B40,西日!$B:$D,3,FALSE),0)</f>
        <v>563.5</v>
      </c>
      <c r="F40" s="17">
        <f>IFERROR(VLOOKUP(B40,秋関!$B:$D,3,FALSE),0)</f>
        <v>576.20000000000005</v>
      </c>
      <c r="G40" s="17">
        <f>IFERROR(VLOOKUP(B40,全日!$B:$D,3,FALSE),0)</f>
        <v>576.79999999999995</v>
      </c>
      <c r="H40" s="17">
        <f>IFERROR(VLOOKUP(B40,新人戦!$B:$D,3,FALSE),0)</f>
        <v>0</v>
      </c>
      <c r="I40" s="17">
        <f>IFERROR(VLOOKUP(B40,不朽戦!$B:$D,3,FALSE),0)</f>
        <v>0</v>
      </c>
      <c r="J40" s="17">
        <f>LARGE(E40:I40,1)+LARGE(E40:I40,2)+LARGE(E40:I40,3)</f>
        <v>1716.5</v>
      </c>
    </row>
    <row r="41" spans="1:10">
      <c r="A41" s="20">
        <f>RANK($J41,$J:$J)</f>
        <v>40</v>
      </c>
      <c r="B41" s="20" t="s">
        <v>46</v>
      </c>
      <c r="C41" s="20" t="s">
        <v>8</v>
      </c>
      <c r="D41" s="20">
        <f>IFERROR(VLOOKUP(B41,選手!$G:$I,3,FALSE),"")</f>
        <v>4</v>
      </c>
      <c r="E41" s="17">
        <f>IFERROR(VLOOKUP(B41,西日!$B:$D,3,FALSE),0)</f>
        <v>564.20000000000005</v>
      </c>
      <c r="F41" s="17">
        <f>IFERROR(VLOOKUP(B41,秋関!$B:$D,3,FALSE),0)</f>
        <v>554.1</v>
      </c>
      <c r="G41" s="17">
        <f>IFERROR(VLOOKUP(B41,全日!$B:$D,3,FALSE),0)</f>
        <v>585.19999999999993</v>
      </c>
      <c r="H41" s="17">
        <f>IFERROR(VLOOKUP(B41,新人戦!$B:$D,3,FALSE),0)</f>
        <v>0</v>
      </c>
      <c r="I41" s="17">
        <f>IFERROR(VLOOKUP(B41,不朽戦!$B:$D,3,FALSE),0)</f>
        <v>0</v>
      </c>
      <c r="J41" s="17">
        <f>LARGE(E41:I41,1)+LARGE(E41:I41,2)+LARGE(E41:I41,3)</f>
        <v>1703.5</v>
      </c>
    </row>
    <row r="42" spans="1:10">
      <c r="A42" s="20">
        <f>RANK($J42,$J:$J)</f>
        <v>41</v>
      </c>
      <c r="B42" s="20" t="s">
        <v>53</v>
      </c>
      <c r="C42" s="20" t="s">
        <v>17</v>
      </c>
      <c r="D42" s="20">
        <f>IFERROR(VLOOKUP(B42,選手!$G:$I,3,FALSE),"")</f>
        <v>3</v>
      </c>
      <c r="E42" s="17">
        <f>IFERROR(VLOOKUP(B42,西日!$B:$D,3,FALSE),0)</f>
        <v>554.69999999999993</v>
      </c>
      <c r="F42" s="17">
        <f>IFERROR(VLOOKUP(B42,秋関!$B:$D,3,FALSE),0)</f>
        <v>564.4</v>
      </c>
      <c r="G42" s="17">
        <f>IFERROR(VLOOKUP(B42,全日!$B:$D,3,FALSE),0)</f>
        <v>567.9</v>
      </c>
      <c r="H42" s="17">
        <f>IFERROR(VLOOKUP(B42,新人戦!$B:$D,3,FALSE),0)</f>
        <v>0</v>
      </c>
      <c r="I42" s="17">
        <f>IFERROR(VLOOKUP(B42,不朽戦!$B:$D,3,FALSE),0)</f>
        <v>547.6</v>
      </c>
      <c r="J42" s="17">
        <f>LARGE(E42:I42,1)+LARGE(E42:I42,2)+LARGE(E42:I42,3)</f>
        <v>1687</v>
      </c>
    </row>
    <row r="43" spans="1:10">
      <c r="A43" s="20">
        <f>RANK($J43,$J:$J)</f>
        <v>42</v>
      </c>
      <c r="B43" s="20" t="s">
        <v>146</v>
      </c>
      <c r="C43" s="20" t="s">
        <v>17</v>
      </c>
      <c r="D43" s="20">
        <f>IFERROR(VLOOKUP(B43,選手!$G:$I,3,FALSE),"")</f>
        <v>2</v>
      </c>
      <c r="E43" s="17">
        <f>IFERROR(VLOOKUP(B43,西日!$B:$D,3,FALSE),0)</f>
        <v>0</v>
      </c>
      <c r="F43" s="17">
        <f>IFERROR(VLOOKUP(B43,秋関!$B:$D,3,FALSE),0)</f>
        <v>566.69999999999993</v>
      </c>
      <c r="G43" s="17">
        <f>IFERROR(VLOOKUP(B43,全日!$B:$D,3,FALSE),0)</f>
        <v>555.4</v>
      </c>
      <c r="H43" s="17">
        <f>IFERROR(VLOOKUP(B43,新人戦!$B:$D,3,FALSE),0)</f>
        <v>560.9</v>
      </c>
      <c r="I43" s="17">
        <f>IFERROR(VLOOKUP(B43,不朽戦!$B:$D,3,FALSE),0)</f>
        <v>0</v>
      </c>
      <c r="J43" s="17">
        <f>LARGE(E43:I43,1)+LARGE(E43:I43,2)+LARGE(E43:I43,3)</f>
        <v>1683</v>
      </c>
    </row>
    <row r="44" spans="1:10">
      <c r="A44" s="20">
        <f>RANK($J44,$J:$J)</f>
        <v>43</v>
      </c>
      <c r="B44" s="20" t="s">
        <v>51</v>
      </c>
      <c r="C44" s="20" t="s">
        <v>17</v>
      </c>
      <c r="D44" s="20">
        <f>IFERROR(VLOOKUP(B44,選手!$G:$I,3,FALSE),"")</f>
        <v>4</v>
      </c>
      <c r="E44" s="17">
        <f>IFERROR(VLOOKUP(B44,西日!$B:$D,3,FALSE),0)</f>
        <v>559.5</v>
      </c>
      <c r="F44" s="17">
        <f>IFERROR(VLOOKUP(B44,秋関!$B:$D,3,FALSE),0)</f>
        <v>554.20000000000005</v>
      </c>
      <c r="G44" s="17">
        <f>IFERROR(VLOOKUP(B44,全日!$B:$D,3,FALSE),0)</f>
        <v>563.69999999999993</v>
      </c>
      <c r="H44" s="17">
        <f>IFERROR(VLOOKUP(B44,新人戦!$B:$D,3,FALSE),0)</f>
        <v>0</v>
      </c>
      <c r="I44" s="17">
        <f>IFERROR(VLOOKUP(B44,不朽戦!$B:$D,3,FALSE),0)</f>
        <v>0</v>
      </c>
      <c r="J44" s="17">
        <f>LARGE(E44:I44,1)+LARGE(E44:I44,2)+LARGE(E44:I44,3)</f>
        <v>1677.3999999999999</v>
      </c>
    </row>
    <row r="45" spans="1:10">
      <c r="A45" s="20">
        <f>RANK($J45,$J:$J)</f>
        <v>44</v>
      </c>
      <c r="B45" s="20" t="s">
        <v>52</v>
      </c>
      <c r="C45" s="20" t="s">
        <v>5</v>
      </c>
      <c r="D45" s="20">
        <f>IFERROR(VLOOKUP(B45,選手!$G:$I,3,FALSE),"")</f>
        <v>2</v>
      </c>
      <c r="E45" s="17">
        <f>IFERROR(VLOOKUP(B45,西日!$B:$D,3,FALSE),0)</f>
        <v>559.29999999999995</v>
      </c>
      <c r="F45" s="17">
        <f>IFERROR(VLOOKUP(B45,秋関!$B:$D,3,FALSE),0)</f>
        <v>559.70000000000005</v>
      </c>
      <c r="G45" s="17">
        <f>IFERROR(VLOOKUP(B45,全日!$B:$D,3,FALSE),0)</f>
        <v>549.9</v>
      </c>
      <c r="H45" s="17">
        <f>IFERROR(VLOOKUP(B45,新人戦!$B:$D,3,FALSE),0)</f>
        <v>550.29999999999995</v>
      </c>
      <c r="I45" s="17">
        <f>IFERROR(VLOOKUP(B45,不朽戦!$B:$D,3,FALSE),0)</f>
        <v>0</v>
      </c>
      <c r="J45" s="17">
        <f>LARGE(E45:I45,1)+LARGE(E45:I45,2)+LARGE(E45:I45,3)</f>
        <v>1669.3</v>
      </c>
    </row>
    <row r="46" spans="1:10">
      <c r="A46" s="20">
        <f>RANK($J46,$J:$J)</f>
        <v>45</v>
      </c>
      <c r="B46" s="20" t="s">
        <v>149</v>
      </c>
      <c r="C46" s="20" t="s">
        <v>126</v>
      </c>
      <c r="D46" s="20">
        <f>IFERROR(VLOOKUP(B46,選手!$G:$I,3,FALSE),"")</f>
        <v>4</v>
      </c>
      <c r="E46" s="17">
        <f>IFERROR(VLOOKUP(B46,西日!$B:$D,3,FALSE),0)</f>
        <v>0</v>
      </c>
      <c r="F46" s="17">
        <f>IFERROR(VLOOKUP(B46,秋関!$B:$D,3,FALSE),0)</f>
        <v>559.19999999999993</v>
      </c>
      <c r="G46" s="17">
        <f>IFERROR(VLOOKUP(B46,全日!$B:$D,3,FALSE),0)</f>
        <v>560.4</v>
      </c>
      <c r="H46" s="17">
        <f>IFERROR(VLOOKUP(B46,新人戦!$B:$D,3,FALSE),0)</f>
        <v>0</v>
      </c>
      <c r="I46" s="17">
        <f>IFERROR(VLOOKUP(B46,不朽戦!$B:$D,3,FALSE),0)</f>
        <v>547.20000000000005</v>
      </c>
      <c r="J46" s="17">
        <f>LARGE(E46:I46,1)+LARGE(E46:I46,2)+LARGE(E46:I46,3)</f>
        <v>1666.8</v>
      </c>
    </row>
    <row r="47" spans="1:10">
      <c r="A47" s="20">
        <f>RANK($J47,$J:$J)</f>
        <v>46</v>
      </c>
      <c r="B47" s="20" t="s">
        <v>155</v>
      </c>
      <c r="C47" s="20" t="s">
        <v>131</v>
      </c>
      <c r="D47" s="20">
        <f>IFERROR(VLOOKUP(B47,選手!$G:$I,3,FALSE),"")</f>
        <v>2</v>
      </c>
      <c r="E47" s="17">
        <f>IFERROR(VLOOKUP(B47,西日!$B:$D,3,FALSE),0)</f>
        <v>0</v>
      </c>
      <c r="F47" s="17">
        <f>IFERROR(VLOOKUP(B47,秋関!$B:$D,3,FALSE),0)</f>
        <v>544.30000000000007</v>
      </c>
      <c r="G47" s="17">
        <f>IFERROR(VLOOKUP(B47,全日!$B:$D,3,FALSE),0)</f>
        <v>554.1</v>
      </c>
      <c r="H47" s="17">
        <f>IFERROR(VLOOKUP(B47,新人戦!$B:$D,3,FALSE),0)</f>
        <v>559</v>
      </c>
      <c r="I47" s="17">
        <f>IFERROR(VLOOKUP(B47,不朽戦!$B:$D,3,FALSE),0)</f>
        <v>0</v>
      </c>
      <c r="J47" s="17">
        <f>LARGE(E47:I47,1)+LARGE(E47:I47,2)+LARGE(E47:I47,3)</f>
        <v>1657.4</v>
      </c>
    </row>
    <row r="48" spans="1:10">
      <c r="A48" s="20">
        <f>RANK($J48,$J:$J)</f>
        <v>47</v>
      </c>
      <c r="B48" s="20" t="s">
        <v>57</v>
      </c>
      <c r="C48" s="20" t="s">
        <v>5</v>
      </c>
      <c r="D48" s="20">
        <f>IFERROR(VLOOKUP(B48,選手!$G:$I,3,FALSE),"")</f>
        <v>2</v>
      </c>
      <c r="E48" s="17">
        <f>IFERROR(VLOOKUP(B48,西日!$B:$D,3,FALSE),0)</f>
        <v>539.1</v>
      </c>
      <c r="F48" s="17">
        <f>IFERROR(VLOOKUP(B48,秋関!$B:$D,3,FALSE),0)</f>
        <v>559.6</v>
      </c>
      <c r="G48" s="17">
        <f>IFERROR(VLOOKUP(B48,全日!$B:$D,3,FALSE),0)</f>
        <v>558.5</v>
      </c>
      <c r="H48" s="17">
        <f>IFERROR(VLOOKUP(B48,新人戦!$B:$D,3,FALSE),0)</f>
        <v>0</v>
      </c>
      <c r="I48" s="17">
        <f>IFERROR(VLOOKUP(B48,不朽戦!$B:$D,3,FALSE),0)</f>
        <v>0</v>
      </c>
      <c r="J48" s="17">
        <f>LARGE(E48:I48,1)+LARGE(E48:I48,2)+LARGE(E48:I48,3)</f>
        <v>1657.1999999999998</v>
      </c>
    </row>
    <row r="49" spans="1:10">
      <c r="A49" s="20">
        <f>RANK($J49,$J:$J)</f>
        <v>48</v>
      </c>
      <c r="B49" s="20" t="s">
        <v>59</v>
      </c>
      <c r="C49" s="20" t="s">
        <v>17</v>
      </c>
      <c r="D49" s="20">
        <f>IFERROR(VLOOKUP(B49,選手!$G:$I,3,FALSE),"")</f>
        <v>4</v>
      </c>
      <c r="E49" s="17">
        <f>IFERROR(VLOOKUP(B49,西日!$B:$D,3,FALSE),0)</f>
        <v>535.6</v>
      </c>
      <c r="F49" s="17">
        <f>IFERROR(VLOOKUP(B49,秋関!$B:$D,3,FALSE),0)</f>
        <v>558</v>
      </c>
      <c r="G49" s="17">
        <f>IFERROR(VLOOKUP(B49,全日!$B:$D,3,FALSE),0)</f>
        <v>557.79999999999995</v>
      </c>
      <c r="H49" s="17">
        <f>IFERROR(VLOOKUP(B49,新人戦!$B:$D,3,FALSE),0)</f>
        <v>0</v>
      </c>
      <c r="I49" s="17">
        <f>IFERROR(VLOOKUP(B49,不朽戦!$B:$D,3,FALSE),0)</f>
        <v>0</v>
      </c>
      <c r="J49" s="17">
        <f>LARGE(E49:I49,1)+LARGE(E49:I49,2)+LARGE(E49:I49,3)</f>
        <v>1651.4</v>
      </c>
    </row>
    <row r="50" spans="1:10">
      <c r="A50" s="20">
        <f>RANK($J50,$J:$J)</f>
        <v>49</v>
      </c>
      <c r="B50" s="20" t="s">
        <v>64</v>
      </c>
      <c r="C50" s="20" t="s">
        <v>17</v>
      </c>
      <c r="D50" s="20">
        <f>IFERROR(VLOOKUP(B50,選手!$G:$I,3,FALSE),"")</f>
        <v>2</v>
      </c>
      <c r="E50" s="17">
        <f>IFERROR(VLOOKUP(B50,西日!$B:$D,3,FALSE),0)</f>
        <v>518.20000000000005</v>
      </c>
      <c r="F50" s="17">
        <f>IFERROR(VLOOKUP(B50,秋関!$B:$D,3,FALSE),0)</f>
        <v>552.1</v>
      </c>
      <c r="G50" s="17">
        <f>IFERROR(VLOOKUP(B50,全日!$B:$D,3,FALSE),0)</f>
        <v>553.6</v>
      </c>
      <c r="H50" s="17">
        <f>IFERROR(VLOOKUP(B50,新人戦!$B:$D,3,FALSE),0)</f>
        <v>543.6</v>
      </c>
      <c r="I50" s="17">
        <f>IFERROR(VLOOKUP(B50,不朽戦!$B:$D,3,FALSE),0)</f>
        <v>0</v>
      </c>
      <c r="J50" s="17">
        <f>LARGE(E50:I50,1)+LARGE(E50:I50,2)+LARGE(E50:I50,3)</f>
        <v>1649.3000000000002</v>
      </c>
    </row>
    <row r="51" spans="1:10">
      <c r="A51" s="20">
        <f>RANK($J51,$J:$J)</f>
        <v>50</v>
      </c>
      <c r="B51" s="20" t="s">
        <v>60</v>
      </c>
      <c r="C51" s="20" t="s">
        <v>5</v>
      </c>
      <c r="D51" s="20">
        <f>IFERROR(VLOOKUP(B51,選手!$G:$I,3,FALSE),"")</f>
        <v>3</v>
      </c>
      <c r="E51" s="17">
        <f>IFERROR(VLOOKUP(B51,西日!$B:$D,3,FALSE),0)</f>
        <v>528.20000000000005</v>
      </c>
      <c r="F51" s="17">
        <f>IFERROR(VLOOKUP(B51,秋関!$B:$D,3,FALSE),0)</f>
        <v>567.4</v>
      </c>
      <c r="G51" s="17">
        <f>IFERROR(VLOOKUP(B51,全日!$B:$D,3,FALSE),0)</f>
        <v>552.4</v>
      </c>
      <c r="H51" s="17">
        <f>IFERROR(VLOOKUP(B51,新人戦!$B:$D,3,FALSE),0)</f>
        <v>0</v>
      </c>
      <c r="I51" s="17">
        <f>IFERROR(VLOOKUP(B51,不朽戦!$B:$D,3,FALSE),0)</f>
        <v>0</v>
      </c>
      <c r="J51" s="17">
        <f>LARGE(E51:I51,1)+LARGE(E51:I51,2)+LARGE(E51:I51,3)</f>
        <v>1648</v>
      </c>
    </row>
    <row r="52" spans="1:10">
      <c r="A52" s="20">
        <f>RANK($J52,$J:$J)</f>
        <v>51</v>
      </c>
      <c r="B52" s="20" t="s">
        <v>61</v>
      </c>
      <c r="C52" s="20" t="s">
        <v>19</v>
      </c>
      <c r="D52" s="20">
        <f>IFERROR(VLOOKUP(B52,選手!$G:$I,3,FALSE),"")</f>
        <v>2</v>
      </c>
      <c r="E52" s="17">
        <f>IFERROR(VLOOKUP(B52,西日!$B:$D,3,FALSE),0)</f>
        <v>528.1</v>
      </c>
      <c r="F52" s="17">
        <f>IFERROR(VLOOKUP(B52,秋関!$B:$D,3,FALSE),0)</f>
        <v>560.90000000000009</v>
      </c>
      <c r="G52" s="17">
        <f>IFERROR(VLOOKUP(B52,全日!$B:$D,3,FALSE),0)</f>
        <v>0</v>
      </c>
      <c r="H52" s="17">
        <f>IFERROR(VLOOKUP(B52,新人戦!$B:$D,3,FALSE),0)</f>
        <v>550.70000000000005</v>
      </c>
      <c r="I52" s="17">
        <f>IFERROR(VLOOKUP(B52,不朽戦!$B:$D,3,FALSE),0)</f>
        <v>0</v>
      </c>
      <c r="J52" s="17">
        <f>LARGE(E52:I52,1)+LARGE(E52:I52,2)+LARGE(E52:I52,3)</f>
        <v>1639.7000000000003</v>
      </c>
    </row>
    <row r="53" spans="1:10">
      <c r="A53" s="20">
        <f>RANK($J53,$J:$J)</f>
        <v>52</v>
      </c>
      <c r="B53" s="20" t="s">
        <v>63</v>
      </c>
      <c r="C53" s="20" t="s">
        <v>17</v>
      </c>
      <c r="D53" s="20">
        <f>IFERROR(VLOOKUP(B53,選手!$G:$I,3,FALSE),"")</f>
        <v>2</v>
      </c>
      <c r="E53" s="17">
        <f>IFERROR(VLOOKUP(B53,西日!$B:$D,3,FALSE),0)</f>
        <v>525.9</v>
      </c>
      <c r="F53" s="17">
        <f>IFERROR(VLOOKUP(B53,秋関!$B:$D,3,FALSE),0)</f>
        <v>543.9</v>
      </c>
      <c r="G53" s="17">
        <f>IFERROR(VLOOKUP(B53,全日!$B:$D,3,FALSE),0)</f>
        <v>0</v>
      </c>
      <c r="H53" s="17">
        <f>IFERROR(VLOOKUP(B53,新人戦!$B:$D,3,FALSE),0)</f>
        <v>560.4</v>
      </c>
      <c r="I53" s="17">
        <f>IFERROR(VLOOKUP(B53,不朽戦!$B:$D,3,FALSE),0)</f>
        <v>0</v>
      </c>
      <c r="J53" s="17">
        <f>LARGE(E53:I53,1)+LARGE(E53:I53,2)+LARGE(E53:I53,3)</f>
        <v>1630.1999999999998</v>
      </c>
    </row>
    <row r="54" spans="1:10">
      <c r="A54" s="20">
        <f>RANK($J54,$J:$J)</f>
        <v>53</v>
      </c>
      <c r="B54" s="20" t="s">
        <v>157</v>
      </c>
      <c r="C54" s="20" t="s">
        <v>131</v>
      </c>
      <c r="D54" s="20">
        <f>IFERROR(VLOOKUP(B54,選手!$G:$I,3,FALSE),"")</f>
        <v>2</v>
      </c>
      <c r="E54" s="17">
        <f>IFERROR(VLOOKUP(B54,西日!$B:$D,3,FALSE),0)</f>
        <v>0</v>
      </c>
      <c r="F54" s="17">
        <f>IFERROR(VLOOKUP(B54,秋関!$B:$D,3,FALSE),0)</f>
        <v>539.6</v>
      </c>
      <c r="G54" s="17">
        <f>IFERROR(VLOOKUP(B54,全日!$B:$D,3,FALSE),0)</f>
        <v>536.5</v>
      </c>
      <c r="H54" s="17">
        <f>IFERROR(VLOOKUP(B54,新人戦!$B:$D,3,FALSE),0)</f>
        <v>531.1</v>
      </c>
      <c r="I54" s="17">
        <f>IFERROR(VLOOKUP(B54,不朽戦!$B:$D,3,FALSE),0)</f>
        <v>0</v>
      </c>
      <c r="J54" s="17">
        <f>LARGE(E54:I54,1)+LARGE(E54:I54,2)+LARGE(E54:I54,3)</f>
        <v>1607.1999999999998</v>
      </c>
    </row>
    <row r="55" spans="1:10">
      <c r="A55" s="20">
        <f>RANK($J55,$J:$J)</f>
        <v>54</v>
      </c>
      <c r="B55" s="20" t="s">
        <v>62</v>
      </c>
      <c r="C55" s="20" t="s">
        <v>17</v>
      </c>
      <c r="D55" s="20">
        <f>IFERROR(VLOOKUP(B55,選手!$G:$I,3,FALSE),"")</f>
        <v>2</v>
      </c>
      <c r="E55" s="17">
        <f>IFERROR(VLOOKUP(B55,西日!$B:$D,3,FALSE),0)</f>
        <v>527.09999999999991</v>
      </c>
      <c r="F55" s="17">
        <f>IFERROR(VLOOKUP(B55,秋関!$B:$D,3,FALSE),0)</f>
        <v>513.9</v>
      </c>
      <c r="G55" s="17">
        <f>IFERROR(VLOOKUP(B55,全日!$B:$D,3,FALSE),0)</f>
        <v>0</v>
      </c>
      <c r="H55" s="17">
        <f>IFERROR(VLOOKUP(B55,新人戦!$B:$D,3,FALSE),0)</f>
        <v>519.1</v>
      </c>
      <c r="I55" s="17">
        <f>IFERROR(VLOOKUP(B55,不朽戦!$B:$D,3,FALSE),0)</f>
        <v>0</v>
      </c>
      <c r="J55" s="17">
        <f>LARGE(E55:I55,1)+LARGE(E55:I55,2)+LARGE(E55:I55,3)</f>
        <v>1560.1</v>
      </c>
    </row>
    <row r="56" spans="1:10">
      <c r="A56" s="20">
        <f>RANK($J56,$J:$J)</f>
        <v>55</v>
      </c>
      <c r="B56" s="20" t="s">
        <v>67</v>
      </c>
      <c r="C56" s="20" t="s">
        <v>17</v>
      </c>
      <c r="D56" s="20">
        <f>IFERROR(VLOOKUP(B56,選手!$G:$I,3,FALSE),"")</f>
        <v>2</v>
      </c>
      <c r="E56" s="17">
        <f>IFERROR(VLOOKUP(B56,西日!$B:$D,3,FALSE),0)</f>
        <v>410.09999999999997</v>
      </c>
      <c r="F56" s="17">
        <f>IFERROR(VLOOKUP(B56,秋関!$B:$D,3,FALSE),0)</f>
        <v>491.9</v>
      </c>
      <c r="G56" s="17">
        <f>IFERROR(VLOOKUP(B56,全日!$B:$D,3,FALSE),0)</f>
        <v>0</v>
      </c>
      <c r="H56" s="17">
        <f>IFERROR(VLOOKUP(B56,新人戦!$B:$D,3,FALSE),0)</f>
        <v>529.5</v>
      </c>
      <c r="I56" s="17">
        <f>IFERROR(VLOOKUP(B56,不朽戦!$B:$D,3,FALSE),0)</f>
        <v>0</v>
      </c>
      <c r="J56" s="17">
        <f>LARGE(E56:I56,1)+LARGE(E56:I56,2)+LARGE(E56:I56,3)</f>
        <v>1431.5</v>
      </c>
    </row>
    <row r="57" spans="1:10">
      <c r="A57" s="20">
        <f>RANK($J57,$J:$J)</f>
        <v>56</v>
      </c>
      <c r="B57" s="20" t="s">
        <v>66</v>
      </c>
      <c r="C57" s="20" t="s">
        <v>8</v>
      </c>
      <c r="D57" s="20">
        <f>IFERROR(VLOOKUP(B57,選手!$G:$I,3,FALSE),"")</f>
        <v>2</v>
      </c>
      <c r="E57" s="17">
        <f>IFERROR(VLOOKUP(B57,西日!$B:$D,3,FALSE),0)</f>
        <v>439.90000000000003</v>
      </c>
      <c r="F57" s="17">
        <f>IFERROR(VLOOKUP(B57,秋関!$B:$D,3,FALSE),0)</f>
        <v>485.3</v>
      </c>
      <c r="G57" s="17">
        <f>IFERROR(VLOOKUP(B57,全日!$B:$D,3,FALSE),0)</f>
        <v>0</v>
      </c>
      <c r="H57" s="17">
        <f>IFERROR(VLOOKUP(B57,新人戦!$B:$D,3,FALSE),0)</f>
        <v>471.2</v>
      </c>
      <c r="I57" s="17">
        <f>IFERROR(VLOOKUP(B57,不朽戦!$B:$D,3,FALSE),0)</f>
        <v>0</v>
      </c>
      <c r="J57" s="17">
        <f>LARGE(E57:I57,1)+LARGE(E57:I57,2)+LARGE(E57:I57,3)</f>
        <v>1396.4</v>
      </c>
    </row>
    <row r="58" spans="1:10">
      <c r="A58" s="20">
        <f>RANK($J58,$J:$J)</f>
        <v>57</v>
      </c>
      <c r="B58" s="20" t="s">
        <v>140</v>
      </c>
      <c r="C58" s="20" t="s">
        <v>126</v>
      </c>
      <c r="D58" s="20">
        <f>IFERROR(VLOOKUP(B58,選手!$G:$I,3,FALSE),"")</f>
        <v>3</v>
      </c>
      <c r="E58" s="17">
        <f>IFERROR(VLOOKUP(B58,西日!$B:$D,3,FALSE),0)</f>
        <v>0</v>
      </c>
      <c r="F58" s="17">
        <f>IFERROR(VLOOKUP(B58,秋関!$B:$D,3,FALSE),0)</f>
        <v>592.9</v>
      </c>
      <c r="G58" s="17">
        <f>IFERROR(VLOOKUP(B58,全日!$B:$D,3,FALSE),0)</f>
        <v>0</v>
      </c>
      <c r="H58" s="17">
        <f>IFERROR(VLOOKUP(B58,新人戦!$B:$D,3,FALSE),0)</f>
        <v>0</v>
      </c>
      <c r="I58" s="17">
        <f>IFERROR(VLOOKUP(B58,不朽戦!$B:$D,3,FALSE),0)</f>
        <v>606.70000000000005</v>
      </c>
      <c r="J58" s="17">
        <f>LARGE(E58:I58,1)+LARGE(E58:I58,2)+LARGE(E58:I58,3)</f>
        <v>1199.5999999999999</v>
      </c>
    </row>
    <row r="59" spans="1:10">
      <c r="A59" s="20">
        <f>RANK($J59,$J:$J)</f>
        <v>58</v>
      </c>
      <c r="B59" s="20" t="s">
        <v>139</v>
      </c>
      <c r="C59" s="20" t="s">
        <v>11</v>
      </c>
      <c r="D59" s="20">
        <f>IFERROR(VLOOKUP(B59,選手!$G:$I,3,FALSE),"")</f>
        <v>4</v>
      </c>
      <c r="E59" s="17">
        <f>IFERROR(VLOOKUP(B59,西日!$B:$D,3,FALSE),0)</f>
        <v>0</v>
      </c>
      <c r="F59" s="17">
        <f>IFERROR(VLOOKUP(B59,秋関!$B:$D,3,FALSE),0)</f>
        <v>593.9</v>
      </c>
      <c r="G59" s="17">
        <f>IFERROR(VLOOKUP(B59,全日!$B:$D,3,FALSE),0)</f>
        <v>593.9</v>
      </c>
      <c r="H59" s="17">
        <f>IFERROR(VLOOKUP(B59,新人戦!$B:$D,3,FALSE),0)</f>
        <v>0</v>
      </c>
      <c r="I59" s="17">
        <f>IFERROR(VLOOKUP(B59,不朽戦!$B:$D,3,FALSE),0)</f>
        <v>0</v>
      </c>
      <c r="J59" s="17">
        <f>LARGE(E59:I59,1)+LARGE(E59:I59,2)+LARGE(E59:I59,3)</f>
        <v>1187.8</v>
      </c>
    </row>
    <row r="60" spans="1:10">
      <c r="A60" s="20">
        <f>RANK($J60,$J:$J)</f>
        <v>59</v>
      </c>
      <c r="B60" s="20" t="s">
        <v>30</v>
      </c>
      <c r="C60" s="20" t="s">
        <v>23</v>
      </c>
      <c r="D60" s="20">
        <f>IFERROR(VLOOKUP(B60,選手!$G:$I,3,FALSE),"")</f>
        <v>4</v>
      </c>
      <c r="E60" s="17">
        <f>IFERROR(VLOOKUP(B60,西日!$B:$D,3,FALSE),0)</f>
        <v>585.19999999999993</v>
      </c>
      <c r="F60" s="17">
        <f>IFERROR(VLOOKUP(B60,秋関!$B:$D,3,FALSE),0)</f>
        <v>0</v>
      </c>
      <c r="G60" s="17">
        <f>IFERROR(VLOOKUP(B60,全日!$B:$D,3,FALSE),0)</f>
        <v>0</v>
      </c>
      <c r="H60" s="17">
        <f>IFERROR(VLOOKUP(B60,新人戦!$B:$D,3,FALSE),0)</f>
        <v>0</v>
      </c>
      <c r="I60" s="17">
        <f>IFERROR(VLOOKUP(B60,不朽戦!$B:$D,3,FALSE),0)</f>
        <v>592.29999999999995</v>
      </c>
      <c r="J60" s="17">
        <f>LARGE(E60:I60,1)+LARGE(E60:I60,2)+LARGE(E60:I60,3)</f>
        <v>1177.5</v>
      </c>
    </row>
    <row r="61" spans="1:10">
      <c r="A61" s="20">
        <f>RANK($J61,$J:$J)</f>
        <v>60</v>
      </c>
      <c r="B61" s="20" t="s">
        <v>144</v>
      </c>
      <c r="C61" s="20" t="s">
        <v>23</v>
      </c>
      <c r="D61" s="20">
        <f>IFERROR(VLOOKUP(B61,選手!$G:$I,3,FALSE),"")</f>
        <v>4</v>
      </c>
      <c r="E61" s="17">
        <f>IFERROR(VLOOKUP(B61,西日!$B:$D,3,FALSE),0)</f>
        <v>0</v>
      </c>
      <c r="F61" s="17">
        <f>IFERROR(VLOOKUP(B61,秋関!$B:$D,3,FALSE),0)</f>
        <v>567.70000000000005</v>
      </c>
      <c r="G61" s="17">
        <f>IFERROR(VLOOKUP(B61,全日!$B:$D,3,FALSE),0)</f>
        <v>588.20000000000005</v>
      </c>
      <c r="H61" s="17">
        <f>IFERROR(VLOOKUP(B61,新人戦!$B:$D,3,FALSE),0)</f>
        <v>0</v>
      </c>
      <c r="I61" s="17">
        <f>IFERROR(VLOOKUP(B61,不朽戦!$B:$D,3,FALSE),0)</f>
        <v>0</v>
      </c>
      <c r="J61" s="17">
        <f>LARGE(E61:I61,1)+LARGE(E61:I61,2)+LARGE(E61:I61,3)</f>
        <v>1155.9000000000001</v>
      </c>
    </row>
    <row r="62" spans="1:10">
      <c r="A62" s="20">
        <f>RANK($J62,$J:$J)</f>
        <v>61</v>
      </c>
      <c r="B62" s="20" t="s">
        <v>39</v>
      </c>
      <c r="C62" s="20" t="s">
        <v>23</v>
      </c>
      <c r="D62" s="20">
        <f>IFERROR(VLOOKUP(B62,選手!$G:$I,3,FALSE),"")</f>
        <v>4</v>
      </c>
      <c r="E62" s="17">
        <f>IFERROR(VLOOKUP(B62,西日!$B:$D,3,FALSE),0)</f>
        <v>573.4</v>
      </c>
      <c r="F62" s="17">
        <f>IFERROR(VLOOKUP(B62,秋関!$B:$D,3,FALSE),0)</f>
        <v>580</v>
      </c>
      <c r="G62" s="17">
        <f>IFERROR(VLOOKUP(B62,全日!$B:$D,3,FALSE),0)</f>
        <v>0</v>
      </c>
      <c r="H62" s="17">
        <f>IFERROR(VLOOKUP(B62,新人戦!$B:$D,3,FALSE),0)</f>
        <v>0</v>
      </c>
      <c r="I62" s="17">
        <f>IFERROR(VLOOKUP(B62,不朽戦!$B:$D,3,FALSE),0)</f>
        <v>0</v>
      </c>
      <c r="J62" s="17">
        <f>LARGE(E62:I62,1)+LARGE(E62:I62,2)+LARGE(E62:I62,3)</f>
        <v>1153.4000000000001</v>
      </c>
    </row>
    <row r="63" spans="1:10">
      <c r="A63" s="20">
        <f>RANK($J63,$J:$J)</f>
        <v>62</v>
      </c>
      <c r="B63" s="20" t="s">
        <v>143</v>
      </c>
      <c r="C63" s="20" t="s">
        <v>19</v>
      </c>
      <c r="D63" s="20">
        <f>IFERROR(VLOOKUP(B63,選手!$G:$I,3,FALSE),"")</f>
        <v>4</v>
      </c>
      <c r="E63" s="17">
        <f>IFERROR(VLOOKUP(B63,西日!$B:$D,3,FALSE),0)</f>
        <v>0</v>
      </c>
      <c r="F63" s="17">
        <f>IFERROR(VLOOKUP(B63,秋関!$B:$D,3,FALSE),0)</f>
        <v>573.30000000000007</v>
      </c>
      <c r="G63" s="17">
        <f>IFERROR(VLOOKUP(B63,全日!$B:$D,3,FALSE),0)</f>
        <v>571.4</v>
      </c>
      <c r="H63" s="17">
        <f>IFERROR(VLOOKUP(B63,新人戦!$B:$D,3,FALSE),0)</f>
        <v>0</v>
      </c>
      <c r="I63" s="17">
        <f>IFERROR(VLOOKUP(B63,不朽戦!$B:$D,3,FALSE),0)</f>
        <v>0</v>
      </c>
      <c r="J63" s="17">
        <f>LARGE(E63:I63,1)+LARGE(E63:I63,2)+LARGE(E63:I63,3)</f>
        <v>1144.7</v>
      </c>
    </row>
    <row r="64" spans="1:10">
      <c r="A64" s="20">
        <f>RANK($J64,$J:$J)</f>
        <v>63</v>
      </c>
      <c r="B64" s="20" t="s">
        <v>142</v>
      </c>
      <c r="C64" s="20" t="s">
        <v>23</v>
      </c>
      <c r="D64" s="20">
        <f>IFERROR(VLOOKUP(B64,選手!$G:$I,3,FALSE),"")</f>
        <v>3</v>
      </c>
      <c r="E64" s="17">
        <f>IFERROR(VLOOKUP(B64,西日!$B:$D,3,FALSE),0)</f>
        <v>0</v>
      </c>
      <c r="F64" s="17">
        <f>IFERROR(VLOOKUP(B64,秋関!$B:$D,3,FALSE),0)</f>
        <v>576.1</v>
      </c>
      <c r="G64" s="17">
        <f>IFERROR(VLOOKUP(B64,全日!$B:$D,3,FALSE),0)</f>
        <v>566.40000000000009</v>
      </c>
      <c r="H64" s="17">
        <f>IFERROR(VLOOKUP(B64,新人戦!$B:$D,3,FALSE),0)</f>
        <v>0</v>
      </c>
      <c r="I64" s="17">
        <f>IFERROR(VLOOKUP(B64,不朽戦!$B:$D,3,FALSE),0)</f>
        <v>0</v>
      </c>
      <c r="J64" s="17">
        <f>LARGE(E64:I64,1)+LARGE(E64:I64,2)+LARGE(E64:I64,3)</f>
        <v>1142.5</v>
      </c>
    </row>
    <row r="65" spans="1:10">
      <c r="A65" s="20">
        <f>RANK($J65,$J:$J)</f>
        <v>64</v>
      </c>
      <c r="B65" s="20" t="s">
        <v>136</v>
      </c>
      <c r="C65" s="20" t="s">
        <v>126</v>
      </c>
      <c r="D65" s="20">
        <f>IFERROR(VLOOKUP(B65,選手!$G:$I,3,FALSE),"")</f>
        <v>3</v>
      </c>
      <c r="E65" s="17">
        <f>IFERROR(VLOOKUP(B65,西日!$B:$D,3,FALSE),0)</f>
        <v>0</v>
      </c>
      <c r="F65" s="17">
        <f>IFERROR(VLOOKUP(B65,秋関!$B:$D,3,FALSE),0)</f>
        <v>577.5</v>
      </c>
      <c r="G65" s="17">
        <f>IFERROR(VLOOKUP(B65,全日!$B:$D,3,FALSE),0)</f>
        <v>564.79999999999995</v>
      </c>
      <c r="H65" s="17">
        <f>IFERROR(VLOOKUP(B65,新人戦!$B:$D,3,FALSE),0)</f>
        <v>0</v>
      </c>
      <c r="I65" s="17">
        <f>IFERROR(VLOOKUP(B65,不朽戦!$B:$D,3,FALSE),0)</f>
        <v>0</v>
      </c>
      <c r="J65" s="17">
        <f>LARGE(E65:I65,1)+LARGE(E65:I65,2)+LARGE(E65:I65,3)</f>
        <v>1142.3</v>
      </c>
    </row>
    <row r="66" spans="1:10">
      <c r="A66" s="20">
        <f>RANK($J66,$J:$J)</f>
        <v>65</v>
      </c>
      <c r="B66" s="20" t="s">
        <v>145</v>
      </c>
      <c r="C66" s="20" t="s">
        <v>126</v>
      </c>
      <c r="D66" s="20">
        <f>IFERROR(VLOOKUP(B66,選手!$G:$I,3,FALSE),"")</f>
        <v>2</v>
      </c>
      <c r="E66" s="17">
        <f>IFERROR(VLOOKUP(B66,西日!$B:$D,3,FALSE),0)</f>
        <v>0</v>
      </c>
      <c r="F66" s="17">
        <f>IFERROR(VLOOKUP(B66,秋関!$B:$D,3,FALSE),0)</f>
        <v>567.1</v>
      </c>
      <c r="G66" s="17">
        <f>IFERROR(VLOOKUP(B66,全日!$B:$D,3,FALSE),0)</f>
        <v>565.29999999999995</v>
      </c>
      <c r="H66" s="17">
        <f>IFERROR(VLOOKUP(B66,新人戦!$B:$D,3,FALSE),0)</f>
        <v>0</v>
      </c>
      <c r="I66" s="17">
        <f>IFERROR(VLOOKUP(B66,不朽戦!$B:$D,3,FALSE),0)</f>
        <v>0</v>
      </c>
      <c r="J66" s="17">
        <f>LARGE(E66:I66,1)+LARGE(E66:I66,2)+LARGE(E66:I66,3)</f>
        <v>1132.4000000000001</v>
      </c>
    </row>
    <row r="67" spans="1:10">
      <c r="A67" s="20">
        <f>RANK($J67,$J:$J)</f>
        <v>66</v>
      </c>
      <c r="B67" s="20" t="s">
        <v>127</v>
      </c>
      <c r="C67" s="20" t="s">
        <v>126</v>
      </c>
      <c r="D67" s="20">
        <f>IFERROR(VLOOKUP(B67,選手!$G:$I,3,FALSE),"")</f>
        <v>4</v>
      </c>
      <c r="E67" s="17">
        <f>IFERROR(VLOOKUP(B67,西日!$B:$D,3,FALSE),0)</f>
        <v>0</v>
      </c>
      <c r="F67" s="17">
        <f>IFERROR(VLOOKUP(B67,秋関!$B:$D,3,FALSE),0)</f>
        <v>560.30000000000007</v>
      </c>
      <c r="G67" s="17">
        <f>IFERROR(VLOOKUP(B67,全日!$B:$D,3,FALSE),0)</f>
        <v>566.40000000000009</v>
      </c>
      <c r="H67" s="17">
        <f>IFERROR(VLOOKUP(B67,新人戦!$B:$D,3,FALSE),0)</f>
        <v>0</v>
      </c>
      <c r="I67" s="17">
        <f>IFERROR(VLOOKUP(B67,不朽戦!$B:$D,3,FALSE),0)</f>
        <v>0</v>
      </c>
      <c r="J67" s="17">
        <f>LARGE(E67:I67,1)+LARGE(E67:I67,2)+LARGE(E67:I67,3)</f>
        <v>1126.7000000000003</v>
      </c>
    </row>
    <row r="68" spans="1:10">
      <c r="A68" s="20">
        <f>RANK($J68,$J:$J)</f>
        <v>67</v>
      </c>
      <c r="B68" s="20" t="s">
        <v>398</v>
      </c>
      <c r="C68" s="20" t="s">
        <v>50</v>
      </c>
      <c r="D68" s="20">
        <f>IFERROR(VLOOKUP(B68,選手!$G:$I,3,FALSE),"")</f>
        <v>2</v>
      </c>
      <c r="E68" s="17">
        <f>IFERROR(VLOOKUP(B68,西日!$B:$D,3,FALSE),0)</f>
        <v>0</v>
      </c>
      <c r="F68" s="17">
        <f>IFERROR(VLOOKUP(B68,秋関!$B:$D,3,FALSE),0)</f>
        <v>556.1</v>
      </c>
      <c r="G68" s="17">
        <f>IFERROR(VLOOKUP(B68,全日!$B:$D,3,FALSE),0)</f>
        <v>0</v>
      </c>
      <c r="H68" s="17">
        <f>IFERROR(VLOOKUP(B68,新人戦!$B:$D,3,FALSE),0)</f>
        <v>565.5</v>
      </c>
      <c r="I68" s="17">
        <f>IFERROR(VLOOKUP(B68,不朽戦!$B:$D,3,FALSE),0)</f>
        <v>0</v>
      </c>
      <c r="J68" s="17">
        <f>LARGE(E68:I68,1)+LARGE(E68:I68,2)+LARGE(E68:I68,3)</f>
        <v>1121.5999999999999</v>
      </c>
    </row>
    <row r="69" spans="1:10">
      <c r="A69" s="20">
        <f>RANK($J69,$J:$J)</f>
        <v>68</v>
      </c>
      <c r="B69" s="20" t="s">
        <v>148</v>
      </c>
      <c r="C69" s="20" t="s">
        <v>21</v>
      </c>
      <c r="D69" s="20">
        <f>IFERROR(VLOOKUP(B69,選手!$G:$I,3,FALSE),"")</f>
        <v>4</v>
      </c>
      <c r="E69" s="17">
        <f>IFERROR(VLOOKUP(B69,西日!$B:$D,3,FALSE),0)</f>
        <v>0</v>
      </c>
      <c r="F69" s="17">
        <f>IFERROR(VLOOKUP(B69,秋関!$B:$D,3,FALSE),0)</f>
        <v>560.9</v>
      </c>
      <c r="G69" s="17">
        <f>IFERROR(VLOOKUP(B69,全日!$B:$D,3,FALSE),0)</f>
        <v>557.4</v>
      </c>
      <c r="H69" s="17">
        <f>IFERROR(VLOOKUP(B69,新人戦!$B:$D,3,FALSE),0)</f>
        <v>0</v>
      </c>
      <c r="I69" s="17">
        <f>IFERROR(VLOOKUP(B69,不朽戦!$B:$D,3,FALSE),0)</f>
        <v>0</v>
      </c>
      <c r="J69" s="17">
        <f>LARGE(E69:I69,1)+LARGE(E69:I69,2)+LARGE(E69:I69,3)</f>
        <v>1118.3</v>
      </c>
    </row>
    <row r="70" spans="1:10">
      <c r="A70" s="20">
        <f>RANK($J70,$J:$J)</f>
        <v>69</v>
      </c>
      <c r="B70" s="20" t="s">
        <v>55</v>
      </c>
      <c r="C70" s="20" t="s">
        <v>8</v>
      </c>
      <c r="D70" s="20">
        <f>IFERROR(VLOOKUP(B70,選手!$G:$I,3,FALSE),"")</f>
        <v>2</v>
      </c>
      <c r="E70" s="17">
        <f>IFERROR(VLOOKUP(B70,西日!$B:$D,3,FALSE),0)</f>
        <v>542.9</v>
      </c>
      <c r="F70" s="17">
        <f>IFERROR(VLOOKUP(B70,秋関!$B:$D,3,FALSE),0)</f>
        <v>565.9</v>
      </c>
      <c r="G70" s="17">
        <f>IFERROR(VLOOKUP(B70,全日!$B:$D,3,FALSE),0)</f>
        <v>0</v>
      </c>
      <c r="H70" s="17">
        <f>IFERROR(VLOOKUP(B70,新人戦!$B:$D,3,FALSE),0)</f>
        <v>0</v>
      </c>
      <c r="I70" s="17">
        <f>IFERROR(VLOOKUP(B70,不朽戦!$B:$D,3,FALSE),0)</f>
        <v>0</v>
      </c>
      <c r="J70" s="17">
        <f>LARGE(E70:I70,1)+LARGE(E70:I70,2)+LARGE(E70:I70,3)</f>
        <v>1108.8</v>
      </c>
    </row>
    <row r="71" spans="1:10">
      <c r="A71" s="20">
        <f>RANK($J71,$J:$J)</f>
        <v>70</v>
      </c>
      <c r="B71" s="20" t="s">
        <v>151</v>
      </c>
      <c r="C71" s="20" t="s">
        <v>11</v>
      </c>
      <c r="D71" s="20">
        <f>IFERROR(VLOOKUP(B71,選手!$G:$I,3,FALSE),"")</f>
        <v>3</v>
      </c>
      <c r="E71" s="17">
        <f>IFERROR(VLOOKUP(B71,西日!$B:$D,3,FALSE),0)</f>
        <v>0</v>
      </c>
      <c r="F71" s="17">
        <f>IFERROR(VLOOKUP(B71,秋関!$B:$D,3,FALSE),0)</f>
        <v>550.20000000000005</v>
      </c>
      <c r="G71" s="17">
        <f>IFERROR(VLOOKUP(B71,全日!$B:$D,3,FALSE),0)</f>
        <v>0</v>
      </c>
      <c r="H71" s="17">
        <f>IFERROR(VLOOKUP(B71,新人戦!$B:$D,3,FALSE),0)</f>
        <v>0</v>
      </c>
      <c r="I71" s="17">
        <f>IFERROR(VLOOKUP(B71,不朽戦!$B:$D,3,FALSE),0)</f>
        <v>548</v>
      </c>
      <c r="J71" s="17">
        <f>LARGE(E71:I71,1)+LARGE(E71:I71,2)+LARGE(E71:I71,3)</f>
        <v>1098.2</v>
      </c>
    </row>
    <row r="72" spans="1:10">
      <c r="A72" s="20">
        <f>RANK($J72,$J:$J)</f>
        <v>71</v>
      </c>
      <c r="B72" s="20" t="s">
        <v>158</v>
      </c>
      <c r="C72" s="20" t="s">
        <v>19</v>
      </c>
      <c r="D72" s="20">
        <f>IFERROR(VLOOKUP(B72,選手!$G:$I,3,FALSE),"")</f>
        <v>2</v>
      </c>
      <c r="E72" s="17">
        <f>IFERROR(VLOOKUP(B72,西日!$B:$D,3,FALSE),0)</f>
        <v>0</v>
      </c>
      <c r="F72" s="17">
        <f>IFERROR(VLOOKUP(B72,秋関!$B:$D,3,FALSE),0)</f>
        <v>539</v>
      </c>
      <c r="G72" s="17">
        <f>IFERROR(VLOOKUP(B72,全日!$B:$D,3,FALSE),0)</f>
        <v>0</v>
      </c>
      <c r="H72" s="17">
        <f>IFERROR(VLOOKUP(B72,新人戦!$B:$D,3,FALSE),0)</f>
        <v>557.6</v>
      </c>
      <c r="I72" s="17">
        <f>IFERROR(VLOOKUP(B72,不朽戦!$B:$D,3,FALSE),0)</f>
        <v>0</v>
      </c>
      <c r="J72" s="17">
        <f>LARGE(E72:I72,1)+LARGE(E72:I72,2)+LARGE(E72:I72,3)</f>
        <v>1096.5999999999999</v>
      </c>
    </row>
    <row r="73" spans="1:10">
      <c r="A73" s="20">
        <f>RANK($J73,$J:$J)</f>
        <v>72</v>
      </c>
      <c r="B73" s="20" t="s">
        <v>56</v>
      </c>
      <c r="C73" s="20" t="s">
        <v>19</v>
      </c>
      <c r="D73" s="20">
        <f>IFERROR(VLOOKUP(B73,選手!$G:$I,3,FALSE),"")</f>
        <v>2</v>
      </c>
      <c r="E73" s="17">
        <f>IFERROR(VLOOKUP(B73,西日!$B:$D,3,FALSE),0)</f>
        <v>541.70000000000005</v>
      </c>
      <c r="F73" s="17">
        <f>IFERROR(VLOOKUP(B73,秋関!$B:$D,3,FALSE),0)</f>
        <v>547.6</v>
      </c>
      <c r="G73" s="17">
        <f>IFERROR(VLOOKUP(B73,全日!$B:$D,3,FALSE),0)</f>
        <v>0</v>
      </c>
      <c r="H73" s="17">
        <f>IFERROR(VLOOKUP(B73,新人戦!$B:$D,3,FALSE),0)</f>
        <v>0</v>
      </c>
      <c r="I73" s="17">
        <f>IFERROR(VLOOKUP(B73,不朽戦!$B:$D,3,FALSE),0)</f>
        <v>0</v>
      </c>
      <c r="J73" s="17">
        <f>LARGE(E73:I73,1)+LARGE(E73:I73,2)+LARGE(E73:I73,3)</f>
        <v>1089.3000000000002</v>
      </c>
    </row>
    <row r="74" spans="1:10">
      <c r="A74" s="20">
        <f>RANK($J74,$J:$J)</f>
        <v>73</v>
      </c>
      <c r="B74" s="20" t="s">
        <v>58</v>
      </c>
      <c r="C74" s="20" t="s">
        <v>23</v>
      </c>
      <c r="D74" s="20">
        <f>IFERROR(VLOOKUP(B74,選手!$G:$I,3,FALSE),"")</f>
        <v>4</v>
      </c>
      <c r="E74" s="17">
        <f>IFERROR(VLOOKUP(B74,西日!$B:$D,3,FALSE),0)</f>
        <v>538.20000000000005</v>
      </c>
      <c r="F74" s="17">
        <f>IFERROR(VLOOKUP(B74,秋関!$B:$D,3,FALSE),0)</f>
        <v>0</v>
      </c>
      <c r="G74" s="17">
        <f>IFERROR(VLOOKUP(B74,全日!$B:$D,3,FALSE),0)</f>
        <v>0</v>
      </c>
      <c r="H74" s="17">
        <f>IFERROR(VLOOKUP(B74,新人戦!$B:$D,3,FALSE),0)</f>
        <v>0</v>
      </c>
      <c r="I74" s="17">
        <f>IFERROR(VLOOKUP(B74,不朽戦!$B:$D,3,FALSE),0)</f>
        <v>537.29999999999995</v>
      </c>
      <c r="J74" s="17">
        <f>LARGE(E74:I74,1)+LARGE(E74:I74,2)+LARGE(E74:I74,3)</f>
        <v>1075.5</v>
      </c>
    </row>
    <row r="75" spans="1:10">
      <c r="A75" s="20">
        <f>RANK($J75,$J:$J)</f>
        <v>74</v>
      </c>
      <c r="B75" s="20" t="s">
        <v>133</v>
      </c>
      <c r="C75" s="20" t="s">
        <v>19</v>
      </c>
      <c r="D75" s="20">
        <f>IFERROR(VLOOKUP(B75,選手!$G:$I,3,FALSE),"")</f>
        <v>4</v>
      </c>
      <c r="E75" s="17">
        <f>IFERROR(VLOOKUP(B75,西日!$B:$D,3,FALSE),0)</f>
        <v>0</v>
      </c>
      <c r="F75" s="17">
        <f>IFERROR(VLOOKUP(B75,秋関!$B:$D,3,FALSE),0)</f>
        <v>0</v>
      </c>
      <c r="G75" s="17">
        <f>IFERROR(VLOOKUP(B75,全日!$B:$D,3,FALSE),0)</f>
        <v>0</v>
      </c>
      <c r="H75" s="17">
        <f>IFERROR(VLOOKUP(B75,新人戦!$B:$D,3,FALSE),0)</f>
        <v>0</v>
      </c>
      <c r="I75" s="17">
        <f>IFERROR(VLOOKUP(B75,不朽戦!$B:$D,3,FALSE),0)</f>
        <v>576.70000000000005</v>
      </c>
      <c r="J75" s="17">
        <f>LARGE(E75:I75,1)+LARGE(E75:I75,2)+LARGE(E75:I75,3)</f>
        <v>576.70000000000005</v>
      </c>
    </row>
    <row r="76" spans="1:10">
      <c r="A76" s="20">
        <f>RANK($J76,$J:$J)</f>
        <v>75</v>
      </c>
      <c r="B76" s="20" t="s">
        <v>44</v>
      </c>
      <c r="C76" s="20" t="s">
        <v>3</v>
      </c>
      <c r="D76" s="20">
        <f>IFERROR(VLOOKUP(B76,選手!$G:$I,3,FALSE),"")</f>
        <v>4</v>
      </c>
      <c r="E76" s="17">
        <f>IFERROR(VLOOKUP(B76,西日!$B:$D,3,FALSE),0)</f>
        <v>566.4</v>
      </c>
      <c r="F76" s="17">
        <f>IFERROR(VLOOKUP(B76,秋関!$B:$D,3,FALSE),0)</f>
        <v>0</v>
      </c>
      <c r="G76" s="17">
        <f>IFERROR(VLOOKUP(B76,全日!$B:$D,3,FALSE),0)</f>
        <v>0</v>
      </c>
      <c r="H76" s="17">
        <f>IFERROR(VLOOKUP(B76,新人戦!$B:$D,3,FALSE),0)</f>
        <v>0</v>
      </c>
      <c r="I76" s="17">
        <f>IFERROR(VLOOKUP(B76,不朽戦!$B:$D,3,FALSE),0)</f>
        <v>0</v>
      </c>
      <c r="J76" s="17">
        <f>LARGE(E76:I76,1)+LARGE(E76:I76,2)+LARGE(E76:I76,3)</f>
        <v>566.4</v>
      </c>
    </row>
    <row r="77" spans="1:10">
      <c r="A77" s="20">
        <f>RANK($J77,$J:$J)</f>
        <v>76</v>
      </c>
      <c r="B77" s="20" t="s">
        <v>363</v>
      </c>
      <c r="C77" s="20" t="s">
        <v>19</v>
      </c>
      <c r="D77" s="20">
        <f>IFERROR(VLOOKUP(B77,選手!$G:$I,3,FALSE),"")</f>
        <v>3</v>
      </c>
      <c r="E77" s="17">
        <f>IFERROR(VLOOKUP(B77,西日!$B:$D,3,FALSE),0)</f>
        <v>0</v>
      </c>
      <c r="F77" s="17">
        <f>IFERROR(VLOOKUP(B77,秋関!$B:$D,3,FALSE),0)</f>
        <v>0</v>
      </c>
      <c r="G77" s="17">
        <f>IFERROR(VLOOKUP(B77,全日!$B:$D,3,FALSE),0)</f>
        <v>0</v>
      </c>
      <c r="H77" s="17">
        <f>IFERROR(VLOOKUP(B77,新人戦!$B:$D,3,FALSE),0)</f>
        <v>0</v>
      </c>
      <c r="I77" s="17">
        <f>IFERROR(VLOOKUP(B77,不朽戦!$B:$D,3,FALSE),0)</f>
        <v>563</v>
      </c>
      <c r="J77" s="17">
        <f>LARGE(E77:I77,1)+LARGE(E77:I77,2)+LARGE(E77:I77,3)</f>
        <v>563</v>
      </c>
    </row>
    <row r="78" spans="1:10">
      <c r="A78" s="20">
        <f>RANK($J78,$J:$J)</f>
        <v>77</v>
      </c>
      <c r="B78" s="20" t="s">
        <v>152</v>
      </c>
      <c r="C78" s="20" t="s">
        <v>23</v>
      </c>
      <c r="D78" s="20">
        <f>IFERROR(VLOOKUP(B78,選手!$G:$I,3,FALSE),"")</f>
        <v>4</v>
      </c>
      <c r="E78" s="17">
        <f>IFERROR(VLOOKUP(B78,西日!$B:$D,3,FALSE),0)</f>
        <v>0</v>
      </c>
      <c r="F78" s="17">
        <f>IFERROR(VLOOKUP(B78,秋関!$B:$D,3,FALSE),0)</f>
        <v>547.19999999999993</v>
      </c>
      <c r="G78" s="17">
        <f>IFERROR(VLOOKUP(B78,全日!$B:$D,3,FALSE),0)</f>
        <v>0</v>
      </c>
      <c r="H78" s="17">
        <f>IFERROR(VLOOKUP(B78,新人戦!$B:$D,3,FALSE),0)</f>
        <v>0</v>
      </c>
      <c r="I78" s="17">
        <f>IFERROR(VLOOKUP(B78,不朽戦!$B:$D,3,FALSE),0)</f>
        <v>0</v>
      </c>
      <c r="J78" s="17">
        <f>LARGE(E78:I78,1)+LARGE(E78:I78,2)+LARGE(E78:I78,3)</f>
        <v>547.19999999999993</v>
      </c>
    </row>
    <row r="79" spans="1:10">
      <c r="A79" s="20">
        <f>RANK($J79,$J:$J)</f>
        <v>78</v>
      </c>
      <c r="B79" s="20" t="s">
        <v>153</v>
      </c>
      <c r="C79" s="20" t="s">
        <v>126</v>
      </c>
      <c r="D79" s="20">
        <f>IFERROR(VLOOKUP(B79,選手!$G:$I,3,FALSE),"")</f>
        <v>3</v>
      </c>
      <c r="E79" s="17">
        <f>IFERROR(VLOOKUP(B79,西日!$B:$D,3,FALSE),0)</f>
        <v>0</v>
      </c>
      <c r="F79" s="17">
        <f>IFERROR(VLOOKUP(B79,秋関!$B:$D,3,FALSE),0)</f>
        <v>547.1</v>
      </c>
      <c r="G79" s="17">
        <f>IFERROR(VLOOKUP(B79,全日!$B:$D,3,FALSE),0)</f>
        <v>0</v>
      </c>
      <c r="H79" s="17">
        <f>IFERROR(VLOOKUP(B79,新人戦!$B:$D,3,FALSE),0)</f>
        <v>0</v>
      </c>
      <c r="I79" s="17">
        <f>IFERROR(VLOOKUP(B79,不朽戦!$B:$D,3,FALSE),0)</f>
        <v>0</v>
      </c>
      <c r="J79" s="17">
        <f>LARGE(E79:I79,1)+LARGE(E79:I79,2)+LARGE(E79:I79,3)</f>
        <v>547.1</v>
      </c>
    </row>
    <row r="80" spans="1:10">
      <c r="A80" s="20">
        <f>RANK($J80,$J:$J)</f>
        <v>79</v>
      </c>
      <c r="B80" s="20" t="s">
        <v>156</v>
      </c>
      <c r="C80" s="20" t="s">
        <v>126</v>
      </c>
      <c r="D80" s="20">
        <f>IFERROR(VLOOKUP(B80,選手!$G:$I,3,FALSE),"")</f>
        <v>2</v>
      </c>
      <c r="E80" s="17">
        <f>IFERROR(VLOOKUP(B80,西日!$B:$D,3,FALSE),0)</f>
        <v>0</v>
      </c>
      <c r="F80" s="17">
        <f>IFERROR(VLOOKUP(B80,秋関!$B:$D,3,FALSE),0)</f>
        <v>540.5</v>
      </c>
      <c r="G80" s="17">
        <f>IFERROR(VLOOKUP(B80,全日!$B:$D,3,FALSE),0)</f>
        <v>0</v>
      </c>
      <c r="H80" s="17">
        <f>IFERROR(VLOOKUP(B80,新人戦!$B:$D,3,FALSE),0)</f>
        <v>0</v>
      </c>
      <c r="I80" s="17">
        <f>IFERROR(VLOOKUP(B80,不朽戦!$B:$D,3,FALSE),0)</f>
        <v>0</v>
      </c>
      <c r="J80" s="17">
        <f>LARGE(E80:I80,1)+LARGE(E80:I80,2)+LARGE(E80:I80,3)</f>
        <v>540.5</v>
      </c>
    </row>
    <row r="81" spans="1:10">
      <c r="A81" s="20">
        <f>RANK($J81,$J:$J)</f>
        <v>80</v>
      </c>
      <c r="B81" s="20" t="s">
        <v>159</v>
      </c>
      <c r="C81" s="20" t="s">
        <v>126</v>
      </c>
      <c r="D81" s="20">
        <f>IFERROR(VLOOKUP(B81,選手!$G:$I,3,FALSE),"")</f>
        <v>3</v>
      </c>
      <c r="E81" s="17">
        <f>IFERROR(VLOOKUP(B81,西日!$B:$D,3,FALSE),0)</f>
        <v>0</v>
      </c>
      <c r="F81" s="17">
        <f>IFERROR(VLOOKUP(B81,秋関!$B:$D,3,FALSE),0)</f>
        <v>536.1</v>
      </c>
      <c r="G81" s="17">
        <f>IFERROR(VLOOKUP(B81,全日!$B:$D,3,FALSE),0)</f>
        <v>0</v>
      </c>
      <c r="H81" s="17">
        <f>IFERROR(VLOOKUP(B81,新人戦!$B:$D,3,FALSE),0)</f>
        <v>0</v>
      </c>
      <c r="I81" s="17">
        <f>IFERROR(VLOOKUP(B81,不朽戦!$B:$D,3,FALSE),0)</f>
        <v>0</v>
      </c>
      <c r="J81" s="17">
        <f>LARGE(E81:I81,1)+LARGE(E81:I81,2)+LARGE(E81:I81,3)</f>
        <v>536.1</v>
      </c>
    </row>
    <row r="82" spans="1:10">
      <c r="A82" s="20">
        <f>RANK($J82,$J:$J)</f>
        <v>81</v>
      </c>
      <c r="B82" s="20" t="s">
        <v>160</v>
      </c>
      <c r="C82" s="20" t="s">
        <v>50</v>
      </c>
      <c r="D82" s="20">
        <f>IFERROR(VLOOKUP(B82,選手!$G:$I,3,FALSE),"")</f>
        <v>3</v>
      </c>
      <c r="E82" s="17">
        <f>IFERROR(VLOOKUP(B82,西日!$B:$D,3,FALSE),0)</f>
        <v>0</v>
      </c>
      <c r="F82" s="17">
        <f>IFERROR(VLOOKUP(B82,秋関!$B:$D,3,FALSE),0)</f>
        <v>535.9</v>
      </c>
      <c r="G82" s="17">
        <f>IFERROR(VLOOKUP(B82,全日!$B:$D,3,FALSE),0)</f>
        <v>0</v>
      </c>
      <c r="H82" s="17">
        <f>IFERROR(VLOOKUP(B82,新人戦!$B:$D,3,FALSE),0)</f>
        <v>0</v>
      </c>
      <c r="I82" s="17">
        <f>IFERROR(VLOOKUP(B82,不朽戦!$B:$D,3,FALSE),0)</f>
        <v>0</v>
      </c>
      <c r="J82" s="17">
        <f>LARGE(E82:I82,1)+LARGE(E82:I82,2)+LARGE(E82:I82,3)</f>
        <v>535.9</v>
      </c>
    </row>
    <row r="83" spans="1:10">
      <c r="A83" s="20">
        <f>RANK($J83,$J:$J)</f>
        <v>82</v>
      </c>
      <c r="B83" s="20" t="s">
        <v>161</v>
      </c>
      <c r="C83" s="20" t="s">
        <v>126</v>
      </c>
      <c r="D83" s="20">
        <f>IFERROR(VLOOKUP(B83,選手!$G:$I,3,FALSE),"")</f>
        <v>3</v>
      </c>
      <c r="E83" s="17">
        <f>IFERROR(VLOOKUP(B83,西日!$B:$D,3,FALSE),0)</f>
        <v>0</v>
      </c>
      <c r="F83" s="17">
        <f>IFERROR(VLOOKUP(B83,秋関!$B:$D,3,FALSE),0)</f>
        <v>530.79999999999995</v>
      </c>
      <c r="G83" s="17">
        <f>IFERROR(VLOOKUP(B83,全日!$B:$D,3,FALSE),0)</f>
        <v>0</v>
      </c>
      <c r="H83" s="17">
        <f>IFERROR(VLOOKUP(B83,新人戦!$B:$D,3,FALSE),0)</f>
        <v>0</v>
      </c>
      <c r="I83" s="17">
        <f>IFERROR(VLOOKUP(B83,不朽戦!$B:$D,3,FALSE),0)</f>
        <v>0</v>
      </c>
      <c r="J83" s="17">
        <f>LARGE(E83:I83,1)+LARGE(E83:I83,2)+LARGE(E83:I83,3)</f>
        <v>530.79999999999995</v>
      </c>
    </row>
    <row r="84" spans="1:10">
      <c r="A84" s="20">
        <f>RANK($J84,$J:$J)</f>
        <v>83</v>
      </c>
      <c r="B84" s="20" t="s">
        <v>162</v>
      </c>
      <c r="C84" s="20" t="s">
        <v>126</v>
      </c>
      <c r="D84" s="20">
        <f>IFERROR(VLOOKUP(B84,選手!$G:$I,3,FALSE),"")</f>
        <v>3</v>
      </c>
      <c r="E84" s="17">
        <f>IFERROR(VLOOKUP(B84,西日!$B:$D,3,FALSE),0)</f>
        <v>0</v>
      </c>
      <c r="F84" s="17">
        <f>IFERROR(VLOOKUP(B84,秋関!$B:$D,3,FALSE),0)</f>
        <v>527.5</v>
      </c>
      <c r="G84" s="17">
        <f>IFERROR(VLOOKUP(B84,全日!$B:$D,3,FALSE),0)</f>
        <v>0</v>
      </c>
      <c r="H84" s="17">
        <f>IFERROR(VLOOKUP(B84,新人戦!$B:$D,3,FALSE),0)</f>
        <v>0</v>
      </c>
      <c r="I84" s="17">
        <f>IFERROR(VLOOKUP(B84,不朽戦!$B:$D,3,FALSE),0)</f>
        <v>0</v>
      </c>
      <c r="J84" s="17">
        <f>LARGE(E84:I84,1)+LARGE(E84:I84,2)+LARGE(E84:I84,3)</f>
        <v>527.5</v>
      </c>
    </row>
    <row r="85" spans="1:10">
      <c r="A85" s="20">
        <f>RANK($J85,$J:$J)</f>
        <v>84</v>
      </c>
      <c r="B85" s="20" t="s">
        <v>163</v>
      </c>
      <c r="C85" s="20" t="s">
        <v>126</v>
      </c>
      <c r="D85" s="20">
        <f>IFERROR(VLOOKUP(B85,選手!$G:$I,3,FALSE),"")</f>
        <v>3</v>
      </c>
      <c r="E85" s="17">
        <f>IFERROR(VLOOKUP(B85,西日!$B:$D,3,FALSE),0)</f>
        <v>0</v>
      </c>
      <c r="F85" s="17">
        <f>IFERROR(VLOOKUP(B85,秋関!$B:$D,3,FALSE),0)</f>
        <v>525.29999999999995</v>
      </c>
      <c r="G85" s="17">
        <f>IFERROR(VLOOKUP(B85,全日!$B:$D,3,FALSE),0)</f>
        <v>0</v>
      </c>
      <c r="H85" s="17">
        <f>IFERROR(VLOOKUP(B85,新人戦!$B:$D,3,FALSE),0)</f>
        <v>0</v>
      </c>
      <c r="I85" s="17">
        <f>IFERROR(VLOOKUP(B85,不朽戦!$B:$D,3,FALSE),0)</f>
        <v>0</v>
      </c>
      <c r="J85" s="17">
        <f>LARGE(E85:I85,1)+LARGE(E85:I85,2)+LARGE(E85:I85,3)</f>
        <v>525.29999999999995</v>
      </c>
    </row>
    <row r="86" spans="1:10">
      <c r="A86" s="20">
        <f>RANK($J86,$J:$J)</f>
        <v>85</v>
      </c>
      <c r="B86" s="20" t="s">
        <v>170</v>
      </c>
      <c r="C86" s="20" t="s">
        <v>8</v>
      </c>
      <c r="D86" s="20">
        <f>IFERROR(VLOOKUP(B86,選手!$G:$I,3,FALSE),"")</f>
        <v>2</v>
      </c>
      <c r="E86" s="17">
        <f>IFERROR(VLOOKUP(B86,西日!$B:$D,3,FALSE),0)</f>
        <v>0</v>
      </c>
      <c r="F86" s="17">
        <f>IFERROR(VLOOKUP(B86,秋関!$B:$D,3,FALSE),0)</f>
        <v>0</v>
      </c>
      <c r="G86" s="17">
        <f>IFERROR(VLOOKUP(B86,全日!$B:$D,3,FALSE),0)</f>
        <v>0</v>
      </c>
      <c r="H86" s="17">
        <f>IFERROR(VLOOKUP(B86,新人戦!$B:$D,3,FALSE),0)</f>
        <v>510.7</v>
      </c>
      <c r="I86" s="17">
        <f>IFERROR(VLOOKUP(B86,不朽戦!$B:$D,3,FALSE),0)</f>
        <v>0</v>
      </c>
      <c r="J86" s="17">
        <f>LARGE(E86:I86,1)+LARGE(E86:I86,2)+LARGE(E86:I86,3)</f>
        <v>510.7</v>
      </c>
    </row>
    <row r="87" spans="1:10">
      <c r="A87" s="20">
        <f>RANK($J87,$J:$J)</f>
        <v>86</v>
      </c>
      <c r="B87" s="20" t="s">
        <v>164</v>
      </c>
      <c r="C87" s="20" t="s">
        <v>126</v>
      </c>
      <c r="D87" s="20">
        <f>IFERROR(VLOOKUP(B87,選手!$G:$I,3,FALSE),"")</f>
        <v>2</v>
      </c>
      <c r="E87" s="17">
        <f>IFERROR(VLOOKUP(B87,西日!$B:$D,3,FALSE),0)</f>
        <v>0</v>
      </c>
      <c r="F87" s="17">
        <f>IFERROR(VLOOKUP(B87,秋関!$B:$D,3,FALSE),0)</f>
        <v>496.2</v>
      </c>
      <c r="G87" s="17">
        <f>IFERROR(VLOOKUP(B87,全日!$B:$D,3,FALSE),0)</f>
        <v>0</v>
      </c>
      <c r="H87" s="17">
        <f>IFERROR(VLOOKUP(B87,新人戦!$B:$D,3,FALSE),0)</f>
        <v>0</v>
      </c>
      <c r="I87" s="17">
        <f>IFERROR(VLOOKUP(B87,不朽戦!$B:$D,3,FALSE),0)</f>
        <v>0</v>
      </c>
      <c r="J87" s="17">
        <f>LARGE(E87:I87,1)+LARGE(E87:I87,2)+LARGE(E87:I87,3)</f>
        <v>496.2</v>
      </c>
    </row>
    <row r="88" spans="1:10">
      <c r="A88" s="20">
        <f>RANK($J88,$J:$J)</f>
        <v>87</v>
      </c>
      <c r="B88" s="20" t="s">
        <v>165</v>
      </c>
      <c r="C88" s="20" t="s">
        <v>126</v>
      </c>
      <c r="D88" s="20">
        <f>IFERROR(VLOOKUP(B88,選手!$G:$I,3,FALSE),"")</f>
        <v>2</v>
      </c>
      <c r="E88" s="17">
        <f>IFERROR(VLOOKUP(B88,西日!$B:$D,3,FALSE),0)</f>
        <v>0</v>
      </c>
      <c r="F88" s="17">
        <f>IFERROR(VLOOKUP(B88,秋関!$B:$D,3,FALSE),0)</f>
        <v>267.39999999999998</v>
      </c>
      <c r="G88" s="17">
        <f>IFERROR(VLOOKUP(B88,全日!$B:$D,3,FALSE),0)</f>
        <v>0</v>
      </c>
      <c r="H88" s="17">
        <f>IFERROR(VLOOKUP(B88,新人戦!$B:$D,3,FALSE),0)</f>
        <v>0</v>
      </c>
      <c r="I88" s="17">
        <f>IFERROR(VLOOKUP(B88,不朽戦!$B:$D,3,FALSE),0)</f>
        <v>0</v>
      </c>
      <c r="J88" s="17">
        <f>LARGE(E88:I88,1)+LARGE(E88:I88,2)+LARGE(E88:I88,3)</f>
        <v>267.39999999999998</v>
      </c>
    </row>
    <row r="89" spans="1:10">
      <c r="A89" s="20">
        <f>RANK($J89,$J:$J)</f>
        <v>88</v>
      </c>
      <c r="B89" s="20" t="s">
        <v>68</v>
      </c>
      <c r="C89" s="20" t="s">
        <v>21</v>
      </c>
      <c r="D89" s="20">
        <f>IFERROR(VLOOKUP(B89,選手!$G:$I,3,FALSE),"")</f>
        <v>4</v>
      </c>
      <c r="E89" s="17">
        <f>IFERROR(VLOOKUP(B89,西日!$B:$D,3,FALSE),0)</f>
        <v>264.40000000000003</v>
      </c>
      <c r="F89" s="17">
        <f>IFERROR(VLOOKUP(B89,秋関!$B:$D,3,FALSE),0)</f>
        <v>0</v>
      </c>
      <c r="G89" s="17">
        <f>IFERROR(VLOOKUP(B89,全日!$B:$D,3,FALSE),0)</f>
        <v>0</v>
      </c>
      <c r="H89" s="17">
        <f>IFERROR(VLOOKUP(B89,新人戦!$B:$D,3,FALSE),0)</f>
        <v>0</v>
      </c>
      <c r="I89" s="17">
        <f>IFERROR(VLOOKUP(B89,不朽戦!$B:$D,3,FALSE),0)</f>
        <v>0</v>
      </c>
      <c r="J89" s="17">
        <f>LARGE(E89:I89,1)+LARGE(E89:I89,2)+LARGE(E89:I89,3)</f>
        <v>264.40000000000003</v>
      </c>
    </row>
    <row r="90" spans="1:10">
      <c r="A90" s="20">
        <f>RANK($J90,$J:$J)</f>
        <v>89</v>
      </c>
      <c r="B90" s="20" t="s">
        <v>166</v>
      </c>
      <c r="C90" s="20" t="s">
        <v>5</v>
      </c>
      <c r="D90" s="20">
        <f>IFERROR(VLOOKUP(B90,選手!$G:$I,3,FALSE),"")</f>
        <v>3</v>
      </c>
      <c r="E90" s="17">
        <f>IFERROR(VLOOKUP(B90,西日!$B:$D,3,FALSE),0)</f>
        <v>0</v>
      </c>
      <c r="F90" s="17">
        <f>IFERROR(VLOOKUP(B90,秋関!$B:$D,3,FALSE),0)</f>
        <v>0</v>
      </c>
      <c r="G90" s="17">
        <f>IFERROR(VLOOKUP(B90,全日!$B:$D,3,FALSE),0)</f>
        <v>0</v>
      </c>
      <c r="H90" s="17">
        <f>IFERROR(VLOOKUP(B90,新人戦!$B:$D,3,FALSE),0)</f>
        <v>0</v>
      </c>
      <c r="I90" s="17">
        <f>IFERROR(VLOOKUP(B90,不朽戦!$B:$D,3,FALSE),0)</f>
        <v>0</v>
      </c>
      <c r="J90" s="17">
        <f>LARGE(E90:I90,1)+LARGE(E90:I90,2)+LARGE(E90:I90,3)</f>
        <v>0</v>
      </c>
    </row>
    <row r="91" spans="1:10">
      <c r="A91" s="20">
        <f>RANK($J91,$J:$J)</f>
        <v>89</v>
      </c>
      <c r="B91" s="20" t="s">
        <v>167</v>
      </c>
      <c r="C91" s="20" t="s">
        <v>5</v>
      </c>
      <c r="D91" s="20">
        <f>IFERROR(VLOOKUP(B91,選手!$G:$I,3,FALSE),"")</f>
        <v>3</v>
      </c>
      <c r="E91" s="17">
        <f>IFERROR(VLOOKUP(B91,西日!$B:$D,3,FALSE),0)</f>
        <v>0</v>
      </c>
      <c r="F91" s="17">
        <f>IFERROR(VLOOKUP(B91,秋関!$B:$D,3,FALSE),0)</f>
        <v>0</v>
      </c>
      <c r="G91" s="17">
        <f>IFERROR(VLOOKUP(B91,全日!$B:$D,3,FALSE),0)</f>
        <v>0</v>
      </c>
      <c r="H91" s="17">
        <f>IFERROR(VLOOKUP(B91,新人戦!$B:$D,3,FALSE),0)</f>
        <v>0</v>
      </c>
      <c r="I91" s="17">
        <f>IFERROR(VLOOKUP(B91,不朽戦!$B:$D,3,FALSE),0)</f>
        <v>0</v>
      </c>
      <c r="J91" s="17">
        <f>LARGE(E91:I91,1)+LARGE(E91:I91,2)+LARGE(E91:I91,3)</f>
        <v>0</v>
      </c>
    </row>
    <row r="92" spans="1:10">
      <c r="A92" s="20">
        <f>RANK($J92,$J:$J)</f>
        <v>89</v>
      </c>
      <c r="B92" s="20" t="s">
        <v>168</v>
      </c>
      <c r="C92" s="20" t="s">
        <v>19</v>
      </c>
      <c r="D92" s="20">
        <f>IFERROR(VLOOKUP(B92,選手!$G:$I,3,FALSE),"")</f>
        <v>3</v>
      </c>
      <c r="E92" s="17">
        <f>IFERROR(VLOOKUP(B92,西日!$B:$D,3,FALSE),0)</f>
        <v>0</v>
      </c>
      <c r="F92" s="17">
        <f>IFERROR(VLOOKUP(B92,秋関!$B:$D,3,FALSE),0)</f>
        <v>0</v>
      </c>
      <c r="G92" s="17">
        <f>IFERROR(VLOOKUP(B92,全日!$B:$D,3,FALSE),0)</f>
        <v>0</v>
      </c>
      <c r="H92" s="17">
        <f>IFERROR(VLOOKUP(B92,新人戦!$B:$D,3,FALSE),0)</f>
        <v>0</v>
      </c>
      <c r="I92" s="17">
        <f>IFERROR(VLOOKUP(B92,不朽戦!$B:$D,3,FALSE),0)</f>
        <v>0</v>
      </c>
      <c r="J92" s="17">
        <f>LARGE(E92:I92,1)+LARGE(E92:I92,2)+LARGE(E92:I92,3)</f>
        <v>0</v>
      </c>
    </row>
    <row r="93" spans="1:10">
      <c r="A93" s="20">
        <f>RANK($J93,$J:$J)</f>
        <v>89</v>
      </c>
      <c r="B93" s="20" t="s">
        <v>169</v>
      </c>
      <c r="C93" s="20" t="s">
        <v>21</v>
      </c>
      <c r="D93" s="20">
        <f>IFERROR(VLOOKUP(B93,選手!$G:$I,3,FALSE),"")</f>
        <v>4</v>
      </c>
      <c r="E93" s="17">
        <f>IFERROR(VLOOKUP(B93,西日!$B:$D,3,FALSE),0)</f>
        <v>0</v>
      </c>
      <c r="F93" s="17">
        <f>IFERROR(VLOOKUP(B93,秋関!$B:$D,3,FALSE),0)</f>
        <v>0</v>
      </c>
      <c r="G93" s="17">
        <f>IFERROR(VLOOKUP(B93,全日!$B:$D,3,FALSE),0)</f>
        <v>0</v>
      </c>
      <c r="H93" s="17">
        <f>IFERROR(VLOOKUP(B93,新人戦!$B:$D,3,FALSE),0)</f>
        <v>0</v>
      </c>
      <c r="I93" s="17">
        <f>IFERROR(VLOOKUP(B93,不朽戦!$B:$D,3,FALSE),0)</f>
        <v>0</v>
      </c>
      <c r="J93" s="17">
        <f>LARGE(E93:I93,1)+LARGE(E93:I93,2)+LARGE(E93:I93,3)</f>
        <v>0</v>
      </c>
    </row>
  </sheetData>
  <autoFilter ref="A1:J93" xr:uid="{ABBA07B0-C7A5-4F89-8016-08E329EF2DD6}">
    <sortState xmlns:xlrd2="http://schemas.microsoft.com/office/spreadsheetml/2017/richdata2" ref="A2:J93">
      <sortCondition ref="A1:A93"/>
    </sortState>
  </autoFilter>
  <sortState xmlns:xlrd2="http://schemas.microsoft.com/office/spreadsheetml/2017/richdata2" ref="A2:J93">
    <sortCondition ref="A2:A93"/>
  </sortState>
  <phoneticPr fontId="2"/>
  <conditionalFormatting sqref="C1:C1048576">
    <cfRule type="containsText" dxfId="98" priority="2" operator="containsText" text="立命館">
      <formula>NOT(ISERROR(SEARCH("立命館",C1)))</formula>
    </cfRule>
    <cfRule type="containsText" dxfId="97" priority="3" operator="containsText" text="同志社">
      <formula>NOT(ISERROR(SEARCH("同志社",C1)))</formula>
    </cfRule>
    <cfRule type="containsText" dxfId="96" priority="4" operator="containsText" text="甲南">
      <formula>NOT(ISERROR(SEARCH("甲南",C1)))</formula>
    </cfRule>
    <cfRule type="containsText" dxfId="95" priority="5" operator="containsText" text="京都大学">
      <formula>NOT(ISERROR(SEARCH("京都大学",C1)))</formula>
    </cfRule>
    <cfRule type="containsText" dxfId="94" priority="6" operator="containsText" text="京都産業">
      <formula>NOT(ISERROR(SEARCH("京都産業",C1)))</formula>
    </cfRule>
    <cfRule type="containsText" dxfId="93" priority="7" operator="containsText" text="関西大学">
      <formula>NOT(ISERROR(SEARCH("関西大学",C1)))</formula>
    </cfRule>
    <cfRule type="containsText" dxfId="92" priority="8" operator="containsText" text="関西学院">
      <formula>NOT(ISERROR(SEARCH("関西学院",C1)))</formula>
    </cfRule>
    <cfRule type="containsText" dxfId="91" priority="9" operator="containsText" text="大阪大学">
      <formula>NOT(ISERROR(SEARCH("大阪大学",C1)))</formula>
    </cfRule>
    <cfRule type="containsText" dxfId="90" priority="10" operator="containsText" text="大阪産業">
      <formula>NOT(ISERROR(SEARCH("大阪産業",C1)))</formula>
    </cfRule>
  </conditionalFormatting>
  <conditionalFormatting sqref="C1:C1048576">
    <cfRule type="containsText" dxfId="89" priority="1" operator="containsText" text="近畿大学">
      <formula>NOT(ISERROR(SEARCH("近畿大学",C1)))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56D3-87E8-44B5-BD56-B5EFA25E063E}">
  <dimension ref="B1:P141"/>
  <sheetViews>
    <sheetView topLeftCell="B47" workbookViewId="0">
      <selection activeCell="D3" sqref="D3"/>
    </sheetView>
  </sheetViews>
  <sheetFormatPr defaultRowHeight="18"/>
  <cols>
    <col min="1" max="1" width="8.6640625" customWidth="1"/>
  </cols>
  <sheetData>
    <row r="1" spans="2:16">
      <c r="B1" t="s">
        <v>181</v>
      </c>
      <c r="F1" t="s">
        <v>187</v>
      </c>
      <c r="J1" t="s">
        <v>185</v>
      </c>
      <c r="N1" t="s">
        <v>189</v>
      </c>
    </row>
    <row r="2" spans="2:16">
      <c r="B2" t="s">
        <v>0</v>
      </c>
      <c r="C2" t="s">
        <v>1</v>
      </c>
      <c r="D2" t="s">
        <v>137</v>
      </c>
      <c r="F2" t="s">
        <v>0</v>
      </c>
      <c r="G2" t="s">
        <v>1</v>
      </c>
      <c r="H2" t="s">
        <v>137</v>
      </c>
      <c r="J2" t="s">
        <v>0</v>
      </c>
      <c r="K2" t="s">
        <v>1</v>
      </c>
      <c r="L2" t="s">
        <v>137</v>
      </c>
      <c r="N2" t="s">
        <v>0</v>
      </c>
      <c r="O2" t="s">
        <v>1</v>
      </c>
      <c r="P2" t="s">
        <v>137</v>
      </c>
    </row>
    <row r="3" spans="2:16">
      <c r="B3" t="s">
        <v>6</v>
      </c>
      <c r="C3" t="s">
        <v>3</v>
      </c>
      <c r="D3">
        <v>613.20000000000005</v>
      </c>
      <c r="F3" t="s">
        <v>4</v>
      </c>
      <c r="G3" t="s">
        <v>5</v>
      </c>
      <c r="H3">
        <v>551</v>
      </c>
      <c r="J3" t="s">
        <v>114</v>
      </c>
      <c r="K3" t="s">
        <v>3</v>
      </c>
      <c r="L3">
        <v>562</v>
      </c>
      <c r="N3" t="s">
        <v>124</v>
      </c>
      <c r="O3" t="s">
        <v>8</v>
      </c>
      <c r="P3">
        <v>605.5</v>
      </c>
    </row>
    <row r="4" spans="2:16">
      <c r="B4" t="s">
        <v>7</v>
      </c>
      <c r="C4" t="s">
        <v>8</v>
      </c>
      <c r="D4">
        <v>612</v>
      </c>
      <c r="F4" t="s">
        <v>124</v>
      </c>
      <c r="G4" t="s">
        <v>8</v>
      </c>
      <c r="H4">
        <v>549</v>
      </c>
      <c r="J4" t="s">
        <v>113</v>
      </c>
      <c r="K4" t="s">
        <v>3</v>
      </c>
      <c r="L4">
        <v>551</v>
      </c>
      <c r="N4" t="s">
        <v>4</v>
      </c>
      <c r="O4" t="s">
        <v>5</v>
      </c>
      <c r="P4">
        <v>599.1</v>
      </c>
    </row>
    <row r="5" spans="2:16">
      <c r="B5" t="s">
        <v>12</v>
      </c>
      <c r="C5" t="s">
        <v>11</v>
      </c>
      <c r="D5">
        <v>611.4</v>
      </c>
      <c r="F5" t="s">
        <v>125</v>
      </c>
      <c r="G5" t="s">
        <v>126</v>
      </c>
      <c r="H5">
        <v>545</v>
      </c>
      <c r="J5" t="s">
        <v>115</v>
      </c>
      <c r="K5" t="s">
        <v>3</v>
      </c>
      <c r="L5">
        <v>549</v>
      </c>
      <c r="N5" t="s">
        <v>40</v>
      </c>
      <c r="O5" t="s">
        <v>11</v>
      </c>
      <c r="P5">
        <v>596</v>
      </c>
    </row>
    <row r="6" spans="2:16">
      <c r="B6" t="s">
        <v>13</v>
      </c>
      <c r="C6" t="s">
        <v>3</v>
      </c>
      <c r="D6">
        <v>609.5</v>
      </c>
      <c r="F6" t="s">
        <v>15</v>
      </c>
      <c r="G6" t="s">
        <v>8</v>
      </c>
      <c r="H6">
        <v>539</v>
      </c>
      <c r="J6" t="s">
        <v>22</v>
      </c>
      <c r="K6" t="s">
        <v>23</v>
      </c>
      <c r="L6">
        <v>540</v>
      </c>
      <c r="N6" t="s">
        <v>14</v>
      </c>
      <c r="O6" t="s">
        <v>11</v>
      </c>
      <c r="P6">
        <v>589.5</v>
      </c>
    </row>
    <row r="7" spans="2:16">
      <c r="B7" t="s">
        <v>4</v>
      </c>
      <c r="C7" t="s">
        <v>5</v>
      </c>
      <c r="D7">
        <v>608.59999999999991</v>
      </c>
      <c r="F7" t="s">
        <v>40</v>
      </c>
      <c r="G7" t="s">
        <v>11</v>
      </c>
      <c r="H7">
        <v>534</v>
      </c>
      <c r="J7" t="s">
        <v>116</v>
      </c>
      <c r="K7" t="s">
        <v>50</v>
      </c>
      <c r="L7">
        <v>537</v>
      </c>
      <c r="N7" t="s">
        <v>15</v>
      </c>
      <c r="O7" t="s">
        <v>8</v>
      </c>
      <c r="P7">
        <v>587</v>
      </c>
    </row>
    <row r="8" spans="2:16">
      <c r="B8" t="s">
        <v>16</v>
      </c>
      <c r="C8" t="s">
        <v>17</v>
      </c>
      <c r="D8">
        <v>607</v>
      </c>
      <c r="F8" t="s">
        <v>14</v>
      </c>
      <c r="G8" t="s">
        <v>11</v>
      </c>
      <c r="H8">
        <v>532</v>
      </c>
      <c r="J8" t="s">
        <v>117</v>
      </c>
      <c r="K8" t="s">
        <v>3</v>
      </c>
      <c r="L8">
        <v>520</v>
      </c>
      <c r="N8" t="s">
        <v>125</v>
      </c>
      <c r="O8" t="s">
        <v>126</v>
      </c>
      <c r="P8">
        <v>582.5</v>
      </c>
    </row>
    <row r="9" spans="2:16">
      <c r="B9" t="s">
        <v>2</v>
      </c>
      <c r="C9" t="s">
        <v>3</v>
      </c>
      <c r="D9">
        <v>607</v>
      </c>
      <c r="F9" t="s">
        <v>24</v>
      </c>
      <c r="G9" t="s">
        <v>5</v>
      </c>
      <c r="H9">
        <v>527</v>
      </c>
      <c r="J9" t="s">
        <v>130</v>
      </c>
      <c r="K9" t="s">
        <v>131</v>
      </c>
      <c r="L9">
        <v>514</v>
      </c>
      <c r="N9" t="s">
        <v>42</v>
      </c>
      <c r="O9" t="s">
        <v>3</v>
      </c>
      <c r="P9">
        <v>579.29999999999995</v>
      </c>
    </row>
    <row r="10" spans="2:16">
      <c r="B10" t="s">
        <v>15</v>
      </c>
      <c r="C10" t="s">
        <v>8</v>
      </c>
      <c r="D10">
        <v>605.6</v>
      </c>
      <c r="F10" t="s">
        <v>37</v>
      </c>
      <c r="G10" t="s">
        <v>3</v>
      </c>
      <c r="H10">
        <v>526</v>
      </c>
      <c r="J10" t="s">
        <v>47</v>
      </c>
      <c r="K10" t="s">
        <v>8</v>
      </c>
      <c r="L10">
        <v>496</v>
      </c>
      <c r="N10" t="s">
        <v>127</v>
      </c>
      <c r="O10" t="s">
        <v>126</v>
      </c>
      <c r="P10">
        <v>571</v>
      </c>
    </row>
    <row r="11" spans="2:16">
      <c r="B11" t="s">
        <v>14</v>
      </c>
      <c r="C11" t="s">
        <v>11</v>
      </c>
      <c r="D11">
        <v>605.5</v>
      </c>
      <c r="F11" t="s">
        <v>47</v>
      </c>
      <c r="G11" t="s">
        <v>8</v>
      </c>
      <c r="H11">
        <v>526</v>
      </c>
      <c r="J11" t="s">
        <v>112</v>
      </c>
      <c r="K11" t="s">
        <v>23</v>
      </c>
      <c r="L11">
        <v>493</v>
      </c>
      <c r="N11" t="s">
        <v>35</v>
      </c>
      <c r="O11" t="s">
        <v>5</v>
      </c>
      <c r="P11">
        <v>569.20000000000005</v>
      </c>
    </row>
    <row r="12" spans="2:16">
      <c r="B12" t="s">
        <v>26</v>
      </c>
      <c r="C12" t="s">
        <v>23</v>
      </c>
      <c r="D12">
        <v>605.1</v>
      </c>
      <c r="F12" t="s">
        <v>35</v>
      </c>
      <c r="G12" t="s">
        <v>5</v>
      </c>
      <c r="H12">
        <v>524</v>
      </c>
      <c r="J12" t="s">
        <v>132</v>
      </c>
      <c r="K12" t="s">
        <v>5</v>
      </c>
      <c r="N12" t="s">
        <v>38</v>
      </c>
      <c r="O12" t="s">
        <v>11</v>
      </c>
      <c r="P12">
        <v>550.29999999999995</v>
      </c>
    </row>
    <row r="13" spans="2:16">
      <c r="B13" t="s">
        <v>10</v>
      </c>
      <c r="C13" t="s">
        <v>11</v>
      </c>
      <c r="D13">
        <v>600.6</v>
      </c>
      <c r="F13" t="s">
        <v>127</v>
      </c>
      <c r="G13" t="s">
        <v>126</v>
      </c>
      <c r="H13">
        <v>520</v>
      </c>
      <c r="J13" t="s">
        <v>133</v>
      </c>
      <c r="K13" t="s">
        <v>19</v>
      </c>
      <c r="N13" t="s">
        <v>136</v>
      </c>
      <c r="O13" t="s">
        <v>126</v>
      </c>
      <c r="P13">
        <v>549.1</v>
      </c>
    </row>
    <row r="14" spans="2:16">
      <c r="B14" t="s">
        <v>36</v>
      </c>
      <c r="C14" t="s">
        <v>17</v>
      </c>
      <c r="D14">
        <v>600.6</v>
      </c>
      <c r="F14" t="s">
        <v>112</v>
      </c>
      <c r="G14" t="s">
        <v>23</v>
      </c>
      <c r="H14">
        <v>509</v>
      </c>
    </row>
    <row r="15" spans="2:16">
      <c r="B15" t="s">
        <v>125</v>
      </c>
      <c r="C15" t="s">
        <v>126</v>
      </c>
      <c r="D15">
        <v>598.20000000000005</v>
      </c>
      <c r="F15" t="s">
        <v>42</v>
      </c>
      <c r="G15" t="s">
        <v>3</v>
      </c>
      <c r="H15">
        <v>503</v>
      </c>
      <c r="J15" t="s">
        <v>186</v>
      </c>
      <c r="N15" t="s">
        <v>190</v>
      </c>
    </row>
    <row r="16" spans="2:16">
      <c r="B16" t="s">
        <v>25</v>
      </c>
      <c r="C16" t="s">
        <v>11</v>
      </c>
      <c r="D16">
        <v>595.4</v>
      </c>
      <c r="F16" t="s">
        <v>13</v>
      </c>
      <c r="G16" t="s">
        <v>3</v>
      </c>
      <c r="H16">
        <v>499</v>
      </c>
      <c r="J16" t="s">
        <v>0</v>
      </c>
      <c r="K16" t="s">
        <v>1</v>
      </c>
      <c r="L16" t="s">
        <v>137</v>
      </c>
      <c r="N16" t="s">
        <v>0</v>
      </c>
      <c r="O16" t="s">
        <v>1</v>
      </c>
      <c r="P16" t="s">
        <v>137</v>
      </c>
    </row>
    <row r="17" spans="2:16">
      <c r="B17" t="s">
        <v>18</v>
      </c>
      <c r="C17" t="s">
        <v>19</v>
      </c>
      <c r="D17">
        <v>594.4</v>
      </c>
      <c r="F17" t="s">
        <v>46</v>
      </c>
      <c r="G17" t="s">
        <v>8</v>
      </c>
      <c r="H17">
        <v>498</v>
      </c>
      <c r="J17" t="s">
        <v>119</v>
      </c>
      <c r="K17" t="s">
        <v>120</v>
      </c>
      <c r="L17">
        <v>551</v>
      </c>
      <c r="N17" t="s">
        <v>82</v>
      </c>
      <c r="O17" t="s">
        <v>3</v>
      </c>
      <c r="P17">
        <v>611.5</v>
      </c>
    </row>
    <row r="18" spans="2:16">
      <c r="B18" t="s">
        <v>29</v>
      </c>
      <c r="C18" t="s">
        <v>17</v>
      </c>
      <c r="D18">
        <v>594.30000000000007</v>
      </c>
      <c r="F18" t="s">
        <v>38</v>
      </c>
      <c r="G18" t="s">
        <v>11</v>
      </c>
      <c r="H18">
        <v>475</v>
      </c>
      <c r="J18" t="s">
        <v>134</v>
      </c>
      <c r="K18" t="s">
        <v>3</v>
      </c>
      <c r="L18">
        <v>549</v>
      </c>
      <c r="N18" t="s">
        <v>91</v>
      </c>
      <c r="O18" t="s">
        <v>17</v>
      </c>
      <c r="P18">
        <v>595</v>
      </c>
    </row>
    <row r="19" spans="2:16">
      <c r="B19" t="s">
        <v>27</v>
      </c>
      <c r="C19" t="s">
        <v>28</v>
      </c>
      <c r="D19">
        <v>594.1</v>
      </c>
      <c r="F19" t="s">
        <v>44</v>
      </c>
      <c r="G19" t="s">
        <v>3</v>
      </c>
      <c r="J19" t="s">
        <v>118</v>
      </c>
      <c r="K19" t="s">
        <v>78</v>
      </c>
      <c r="L19">
        <v>542</v>
      </c>
      <c r="N19" t="s">
        <v>79</v>
      </c>
      <c r="O19" t="s">
        <v>8</v>
      </c>
      <c r="P19">
        <v>593.1</v>
      </c>
    </row>
    <row r="20" spans="2:16">
      <c r="B20" t="s">
        <v>31</v>
      </c>
      <c r="C20" t="s">
        <v>23</v>
      </c>
      <c r="D20">
        <v>594.1</v>
      </c>
      <c r="F20" t="s">
        <v>16</v>
      </c>
      <c r="G20" t="s">
        <v>17</v>
      </c>
      <c r="J20" t="s">
        <v>122</v>
      </c>
      <c r="K20" t="s">
        <v>11</v>
      </c>
      <c r="L20">
        <v>539</v>
      </c>
      <c r="N20" t="s">
        <v>128</v>
      </c>
      <c r="O20" t="s">
        <v>126</v>
      </c>
      <c r="P20">
        <v>592.09999999999991</v>
      </c>
    </row>
    <row r="21" spans="2:16">
      <c r="B21" t="s">
        <v>139</v>
      </c>
      <c r="C21" t="s">
        <v>11</v>
      </c>
      <c r="D21">
        <v>593.9</v>
      </c>
      <c r="J21" t="s">
        <v>121</v>
      </c>
      <c r="K21" t="s">
        <v>17</v>
      </c>
      <c r="L21">
        <v>538</v>
      </c>
      <c r="N21" t="s">
        <v>129</v>
      </c>
      <c r="O21" t="s">
        <v>126</v>
      </c>
      <c r="P21">
        <v>592</v>
      </c>
    </row>
    <row r="22" spans="2:16">
      <c r="B22" t="s">
        <v>22</v>
      </c>
      <c r="C22" t="s">
        <v>23</v>
      </c>
      <c r="D22">
        <v>593.20000000000005</v>
      </c>
      <c r="F22" t="s">
        <v>188</v>
      </c>
      <c r="J22" t="s">
        <v>123</v>
      </c>
      <c r="K22" t="s">
        <v>8</v>
      </c>
      <c r="L22">
        <v>519</v>
      </c>
      <c r="N22" t="s">
        <v>87</v>
      </c>
      <c r="O22" t="s">
        <v>11</v>
      </c>
      <c r="P22">
        <v>582.20000000000005</v>
      </c>
    </row>
    <row r="23" spans="2:16">
      <c r="B23" t="s">
        <v>140</v>
      </c>
      <c r="C23" t="s">
        <v>126</v>
      </c>
      <c r="D23">
        <v>592.9</v>
      </c>
      <c r="F23" t="s">
        <v>0</v>
      </c>
      <c r="G23" t="s">
        <v>1</v>
      </c>
      <c r="H23" t="s">
        <v>180</v>
      </c>
      <c r="J23" t="s">
        <v>135</v>
      </c>
      <c r="K23" t="s">
        <v>11</v>
      </c>
      <c r="L23">
        <v>493</v>
      </c>
      <c r="N23" t="s">
        <v>81</v>
      </c>
      <c r="O23" t="s">
        <v>11</v>
      </c>
      <c r="P23">
        <v>578.20000000000005</v>
      </c>
    </row>
    <row r="24" spans="2:16">
      <c r="B24" t="s">
        <v>33</v>
      </c>
      <c r="C24" t="s">
        <v>17</v>
      </c>
      <c r="D24">
        <v>590.79999999999995</v>
      </c>
      <c r="F24" t="s">
        <v>85</v>
      </c>
      <c r="G24" t="s">
        <v>8</v>
      </c>
      <c r="H24">
        <v>564</v>
      </c>
      <c r="N24" t="s">
        <v>138</v>
      </c>
      <c r="O24" t="s">
        <v>126</v>
      </c>
      <c r="P24">
        <v>570.29999999999995</v>
      </c>
    </row>
    <row r="25" spans="2:16">
      <c r="B25" t="s">
        <v>24</v>
      </c>
      <c r="C25" t="s">
        <v>5</v>
      </c>
      <c r="D25">
        <v>589.5</v>
      </c>
      <c r="F25" t="s">
        <v>82</v>
      </c>
      <c r="G25" t="s">
        <v>3</v>
      </c>
      <c r="H25">
        <v>564</v>
      </c>
      <c r="N25" t="s">
        <v>109</v>
      </c>
      <c r="O25" t="s">
        <v>19</v>
      </c>
      <c r="P25">
        <v>536.79999999999995</v>
      </c>
    </row>
    <row r="26" spans="2:16">
      <c r="B26" t="s">
        <v>35</v>
      </c>
      <c r="C26" t="s">
        <v>5</v>
      </c>
      <c r="D26">
        <v>588.9</v>
      </c>
      <c r="F26" t="s">
        <v>83</v>
      </c>
      <c r="G26" t="s">
        <v>3</v>
      </c>
      <c r="H26">
        <v>563</v>
      </c>
    </row>
    <row r="27" spans="2:16">
      <c r="B27" t="s">
        <v>124</v>
      </c>
      <c r="C27" t="s">
        <v>8</v>
      </c>
      <c r="D27">
        <v>588.70000000000005</v>
      </c>
      <c r="F27" t="s">
        <v>84</v>
      </c>
      <c r="G27" t="s">
        <v>11</v>
      </c>
      <c r="H27">
        <v>556</v>
      </c>
    </row>
    <row r="28" spans="2:16">
      <c r="B28" t="s">
        <v>37</v>
      </c>
      <c r="C28" t="s">
        <v>3</v>
      </c>
      <c r="D28">
        <v>588</v>
      </c>
      <c r="F28" t="s">
        <v>79</v>
      </c>
      <c r="G28" t="s">
        <v>8</v>
      </c>
      <c r="H28">
        <v>555</v>
      </c>
    </row>
    <row r="29" spans="2:16">
      <c r="B29" t="s">
        <v>40</v>
      </c>
      <c r="C29" t="s">
        <v>11</v>
      </c>
      <c r="D29">
        <v>587.80000000000007</v>
      </c>
      <c r="F29" t="s">
        <v>81</v>
      </c>
      <c r="G29" t="s">
        <v>11</v>
      </c>
      <c r="H29">
        <v>545</v>
      </c>
    </row>
    <row r="30" spans="2:16">
      <c r="B30" t="s">
        <v>141</v>
      </c>
      <c r="C30" t="s">
        <v>131</v>
      </c>
      <c r="D30">
        <v>585.20000000000005</v>
      </c>
      <c r="F30" t="s">
        <v>100</v>
      </c>
      <c r="G30" t="s">
        <v>11</v>
      </c>
      <c r="H30">
        <v>542</v>
      </c>
    </row>
    <row r="31" spans="2:16">
      <c r="B31" t="s">
        <v>42</v>
      </c>
      <c r="C31" t="s">
        <v>3</v>
      </c>
      <c r="D31">
        <v>581.4</v>
      </c>
      <c r="F31" t="s">
        <v>87</v>
      </c>
      <c r="G31" t="s">
        <v>11</v>
      </c>
      <c r="H31">
        <v>542</v>
      </c>
    </row>
    <row r="32" spans="2:16">
      <c r="B32" t="s">
        <v>41</v>
      </c>
      <c r="C32" t="s">
        <v>11</v>
      </c>
      <c r="D32">
        <v>580.1</v>
      </c>
      <c r="F32" t="s">
        <v>128</v>
      </c>
      <c r="G32" t="s">
        <v>126</v>
      </c>
      <c r="H32">
        <v>541</v>
      </c>
    </row>
    <row r="33" spans="2:8">
      <c r="B33" t="s">
        <v>39</v>
      </c>
      <c r="C33" t="s">
        <v>23</v>
      </c>
      <c r="D33">
        <v>580</v>
      </c>
      <c r="F33" t="s">
        <v>103</v>
      </c>
      <c r="G33" t="s">
        <v>8</v>
      </c>
      <c r="H33">
        <v>540</v>
      </c>
    </row>
    <row r="34" spans="2:8">
      <c r="B34" t="s">
        <v>45</v>
      </c>
      <c r="C34" t="s">
        <v>11</v>
      </c>
      <c r="D34">
        <v>579.00000000000011</v>
      </c>
      <c r="F34" t="s">
        <v>129</v>
      </c>
      <c r="G34" t="s">
        <v>126</v>
      </c>
      <c r="H34">
        <v>535</v>
      </c>
    </row>
    <row r="35" spans="2:8">
      <c r="B35" t="s">
        <v>20</v>
      </c>
      <c r="C35" t="s">
        <v>21</v>
      </c>
      <c r="D35">
        <v>578.99999999999989</v>
      </c>
      <c r="F35" t="s">
        <v>91</v>
      </c>
      <c r="G35" t="s">
        <v>17</v>
      </c>
      <c r="H35">
        <v>526</v>
      </c>
    </row>
    <row r="36" spans="2:8">
      <c r="B36" t="s">
        <v>47</v>
      </c>
      <c r="C36" t="s">
        <v>8</v>
      </c>
      <c r="D36">
        <v>578.4</v>
      </c>
      <c r="F36" t="s">
        <v>109</v>
      </c>
      <c r="G36" t="s">
        <v>19</v>
      </c>
      <c r="H36">
        <v>502</v>
      </c>
    </row>
    <row r="37" spans="2:8">
      <c r="B37" t="s">
        <v>9</v>
      </c>
      <c r="C37" t="s">
        <v>5</v>
      </c>
      <c r="D37">
        <v>578.4</v>
      </c>
    </row>
    <row r="38" spans="2:8">
      <c r="B38" t="s">
        <v>43</v>
      </c>
      <c r="C38" t="s">
        <v>28</v>
      </c>
      <c r="D38">
        <v>578</v>
      </c>
    </row>
    <row r="39" spans="2:8">
      <c r="B39" t="s">
        <v>136</v>
      </c>
      <c r="C39" t="s">
        <v>126</v>
      </c>
      <c r="D39">
        <v>577.5</v>
      </c>
    </row>
    <row r="40" spans="2:8">
      <c r="B40" t="s">
        <v>38</v>
      </c>
      <c r="C40" t="s">
        <v>11</v>
      </c>
      <c r="D40">
        <v>576.20000000000005</v>
      </c>
    </row>
    <row r="41" spans="2:8">
      <c r="B41" t="s">
        <v>48</v>
      </c>
      <c r="C41" t="s">
        <v>21</v>
      </c>
      <c r="D41">
        <v>576.20000000000005</v>
      </c>
    </row>
    <row r="42" spans="2:8">
      <c r="B42" t="s">
        <v>142</v>
      </c>
      <c r="C42" t="s">
        <v>23</v>
      </c>
      <c r="D42">
        <v>576.1</v>
      </c>
    </row>
    <row r="43" spans="2:8">
      <c r="B43" t="s">
        <v>143</v>
      </c>
      <c r="C43" t="s">
        <v>19</v>
      </c>
      <c r="D43">
        <v>573.30000000000007</v>
      </c>
    </row>
    <row r="44" spans="2:8">
      <c r="B44" t="s">
        <v>54</v>
      </c>
      <c r="C44" t="s">
        <v>11</v>
      </c>
      <c r="D44">
        <v>571.9</v>
      </c>
    </row>
    <row r="45" spans="2:8">
      <c r="B45" t="s">
        <v>144</v>
      </c>
      <c r="C45" t="s">
        <v>23</v>
      </c>
      <c r="D45">
        <v>567.70000000000005</v>
      </c>
    </row>
    <row r="46" spans="2:8">
      <c r="B46" t="s">
        <v>60</v>
      </c>
      <c r="C46" t="s">
        <v>5</v>
      </c>
      <c r="D46">
        <v>567.4</v>
      </c>
    </row>
    <row r="47" spans="2:8">
      <c r="B47" t="s">
        <v>145</v>
      </c>
      <c r="C47" t="s">
        <v>126</v>
      </c>
      <c r="D47">
        <v>567.1</v>
      </c>
    </row>
    <row r="48" spans="2:8">
      <c r="B48" t="s">
        <v>146</v>
      </c>
      <c r="C48" t="s">
        <v>17</v>
      </c>
      <c r="D48">
        <v>566.69999999999993</v>
      </c>
    </row>
    <row r="49" spans="2:4">
      <c r="B49" t="s">
        <v>55</v>
      </c>
      <c r="C49" t="s">
        <v>8</v>
      </c>
      <c r="D49">
        <v>565.9</v>
      </c>
    </row>
    <row r="50" spans="2:4">
      <c r="B50" t="s">
        <v>147</v>
      </c>
      <c r="C50" t="s">
        <v>19</v>
      </c>
      <c r="D50">
        <v>565.19999999999993</v>
      </c>
    </row>
    <row r="51" spans="2:4">
      <c r="B51" t="s">
        <v>53</v>
      </c>
      <c r="C51" t="s">
        <v>17</v>
      </c>
      <c r="D51">
        <v>564.4</v>
      </c>
    </row>
    <row r="52" spans="2:4">
      <c r="B52" t="s">
        <v>32</v>
      </c>
      <c r="C52" t="s">
        <v>19</v>
      </c>
      <c r="D52">
        <v>563.39999999999986</v>
      </c>
    </row>
    <row r="53" spans="2:4">
      <c r="B53" t="s">
        <v>148</v>
      </c>
      <c r="C53" t="s">
        <v>21</v>
      </c>
      <c r="D53">
        <v>560.9</v>
      </c>
    </row>
    <row r="54" spans="2:4">
      <c r="B54" t="s">
        <v>61</v>
      </c>
      <c r="C54" t="s">
        <v>19</v>
      </c>
      <c r="D54">
        <v>560.90000000000009</v>
      </c>
    </row>
    <row r="55" spans="2:4">
      <c r="B55" t="s">
        <v>127</v>
      </c>
      <c r="C55" t="s">
        <v>126</v>
      </c>
      <c r="D55">
        <v>560.30000000000007</v>
      </c>
    </row>
    <row r="56" spans="2:4">
      <c r="B56" t="s">
        <v>52</v>
      </c>
      <c r="C56" t="s">
        <v>5</v>
      </c>
      <c r="D56">
        <v>559.70000000000005</v>
      </c>
    </row>
    <row r="57" spans="2:4">
      <c r="B57" t="s">
        <v>57</v>
      </c>
      <c r="C57" t="s">
        <v>5</v>
      </c>
      <c r="D57">
        <v>559.6</v>
      </c>
    </row>
    <row r="58" spans="2:4">
      <c r="B58" t="s">
        <v>149</v>
      </c>
      <c r="C58" t="s">
        <v>126</v>
      </c>
      <c r="D58">
        <v>559.19999999999993</v>
      </c>
    </row>
    <row r="59" spans="2:4">
      <c r="B59" t="s">
        <v>34</v>
      </c>
      <c r="C59" t="s">
        <v>23</v>
      </c>
      <c r="D59">
        <v>558.80000000000007</v>
      </c>
    </row>
    <row r="60" spans="2:4">
      <c r="B60" t="s">
        <v>59</v>
      </c>
      <c r="C60" t="s">
        <v>17</v>
      </c>
      <c r="D60">
        <v>558</v>
      </c>
    </row>
    <row r="61" spans="2:4">
      <c r="B61" t="s">
        <v>150</v>
      </c>
      <c r="C61" t="s">
        <v>50</v>
      </c>
      <c r="D61">
        <v>556.1</v>
      </c>
    </row>
    <row r="62" spans="2:4">
      <c r="B62" t="s">
        <v>51</v>
      </c>
      <c r="C62" t="s">
        <v>17</v>
      </c>
      <c r="D62">
        <v>554.20000000000005</v>
      </c>
    </row>
    <row r="63" spans="2:4">
      <c r="B63" t="s">
        <v>46</v>
      </c>
      <c r="C63" t="s">
        <v>8</v>
      </c>
      <c r="D63">
        <v>554.1</v>
      </c>
    </row>
    <row r="64" spans="2:4">
      <c r="B64" t="s">
        <v>64</v>
      </c>
      <c r="C64" t="s">
        <v>17</v>
      </c>
      <c r="D64">
        <v>552.1</v>
      </c>
    </row>
    <row r="65" spans="2:4">
      <c r="B65" t="s">
        <v>151</v>
      </c>
      <c r="C65" t="s">
        <v>11</v>
      </c>
      <c r="D65">
        <v>550.20000000000005</v>
      </c>
    </row>
    <row r="66" spans="2:4">
      <c r="B66" t="s">
        <v>56</v>
      </c>
      <c r="C66" t="s">
        <v>19</v>
      </c>
      <c r="D66">
        <v>547.6</v>
      </c>
    </row>
    <row r="67" spans="2:4">
      <c r="B67" t="s">
        <v>152</v>
      </c>
      <c r="C67" t="s">
        <v>23</v>
      </c>
      <c r="D67">
        <v>547.19999999999993</v>
      </c>
    </row>
    <row r="68" spans="2:4">
      <c r="B68" t="s">
        <v>153</v>
      </c>
      <c r="C68" t="s">
        <v>126</v>
      </c>
      <c r="D68">
        <v>547.1</v>
      </c>
    </row>
    <row r="69" spans="2:4">
      <c r="B69" t="s">
        <v>154</v>
      </c>
      <c r="C69" t="s">
        <v>19</v>
      </c>
      <c r="D69">
        <v>546.20000000000005</v>
      </c>
    </row>
    <row r="70" spans="2:4">
      <c r="B70" t="s">
        <v>155</v>
      </c>
      <c r="C70" t="s">
        <v>131</v>
      </c>
      <c r="D70">
        <v>544.30000000000007</v>
      </c>
    </row>
    <row r="71" spans="2:4">
      <c r="B71" t="s">
        <v>63</v>
      </c>
      <c r="C71" t="s">
        <v>17</v>
      </c>
      <c r="D71">
        <v>543.9</v>
      </c>
    </row>
    <row r="72" spans="2:4">
      <c r="B72" t="s">
        <v>156</v>
      </c>
      <c r="C72" t="s">
        <v>126</v>
      </c>
      <c r="D72">
        <v>540.5</v>
      </c>
    </row>
    <row r="73" spans="2:4">
      <c r="B73" t="s">
        <v>157</v>
      </c>
      <c r="C73" t="s">
        <v>131</v>
      </c>
      <c r="D73">
        <v>539.6</v>
      </c>
    </row>
    <row r="74" spans="2:4">
      <c r="B74" t="s">
        <v>158</v>
      </c>
      <c r="C74" t="s">
        <v>19</v>
      </c>
      <c r="D74">
        <v>539</v>
      </c>
    </row>
    <row r="75" spans="2:4">
      <c r="B75" t="s">
        <v>159</v>
      </c>
      <c r="C75" t="s">
        <v>126</v>
      </c>
      <c r="D75">
        <v>536.1</v>
      </c>
    </row>
    <row r="76" spans="2:4">
      <c r="B76" t="s">
        <v>160</v>
      </c>
      <c r="C76" t="s">
        <v>50</v>
      </c>
      <c r="D76">
        <v>535.9</v>
      </c>
    </row>
    <row r="77" spans="2:4">
      <c r="B77" t="s">
        <v>161</v>
      </c>
      <c r="C77" t="s">
        <v>126</v>
      </c>
      <c r="D77">
        <v>530.79999999999995</v>
      </c>
    </row>
    <row r="78" spans="2:4">
      <c r="B78" t="s">
        <v>162</v>
      </c>
      <c r="C78" t="s">
        <v>126</v>
      </c>
      <c r="D78">
        <v>527.5</v>
      </c>
    </row>
    <row r="79" spans="2:4">
      <c r="B79" t="s">
        <v>163</v>
      </c>
      <c r="C79" t="s">
        <v>126</v>
      </c>
      <c r="D79">
        <v>525.29999999999995</v>
      </c>
    </row>
    <row r="80" spans="2:4">
      <c r="B80" t="s">
        <v>62</v>
      </c>
      <c r="C80" t="s">
        <v>17</v>
      </c>
      <c r="D80">
        <v>513.9</v>
      </c>
    </row>
    <row r="81" spans="2:4">
      <c r="B81" t="s">
        <v>164</v>
      </c>
      <c r="C81" t="s">
        <v>126</v>
      </c>
      <c r="D81">
        <v>496.2</v>
      </c>
    </row>
    <row r="82" spans="2:4">
      <c r="B82" t="s">
        <v>67</v>
      </c>
      <c r="C82" t="s">
        <v>17</v>
      </c>
      <c r="D82">
        <v>491.9</v>
      </c>
    </row>
    <row r="83" spans="2:4">
      <c r="B83" t="s">
        <v>66</v>
      </c>
      <c r="C83" t="s">
        <v>8</v>
      </c>
      <c r="D83">
        <v>485.3</v>
      </c>
    </row>
    <row r="84" spans="2:4">
      <c r="B84" t="s">
        <v>165</v>
      </c>
      <c r="C84" t="s">
        <v>126</v>
      </c>
      <c r="D84">
        <v>267.39999999999998</v>
      </c>
    </row>
    <row r="85" spans="2:4">
      <c r="B85" t="s">
        <v>166</v>
      </c>
      <c r="C85" t="s">
        <v>5</v>
      </c>
    </row>
    <row r="86" spans="2:4">
      <c r="B86" t="s">
        <v>167</v>
      </c>
      <c r="C86" t="s">
        <v>5</v>
      </c>
    </row>
    <row r="87" spans="2:4">
      <c r="B87" t="s">
        <v>168</v>
      </c>
      <c r="C87" t="s">
        <v>19</v>
      </c>
    </row>
    <row r="88" spans="2:4">
      <c r="B88" t="s">
        <v>30</v>
      </c>
      <c r="C88" t="s">
        <v>23</v>
      </c>
    </row>
    <row r="89" spans="2:4">
      <c r="B89" t="s">
        <v>44</v>
      </c>
      <c r="C89" t="s">
        <v>3</v>
      </c>
    </row>
    <row r="90" spans="2:4">
      <c r="B90" t="s">
        <v>169</v>
      </c>
      <c r="C90" t="s">
        <v>21</v>
      </c>
    </row>
    <row r="91" spans="2:4">
      <c r="B91" t="s">
        <v>170</v>
      </c>
      <c r="C91" t="s">
        <v>8</v>
      </c>
    </row>
    <row r="92" spans="2:4">
      <c r="B92" t="s">
        <v>58</v>
      </c>
      <c r="C92" t="s">
        <v>23</v>
      </c>
    </row>
    <row r="93" spans="2:4">
      <c r="B93" t="s">
        <v>133</v>
      </c>
      <c r="C93" t="s">
        <v>19</v>
      </c>
    </row>
    <row r="94" spans="2:4">
      <c r="B94" t="s">
        <v>72</v>
      </c>
      <c r="C94" t="s">
        <v>72</v>
      </c>
    </row>
    <row r="95" spans="2:4">
      <c r="B95" t="s">
        <v>182</v>
      </c>
    </row>
    <row r="96" spans="2:4">
      <c r="B96" t="s">
        <v>0</v>
      </c>
      <c r="C96" t="s">
        <v>1</v>
      </c>
      <c r="D96" t="s">
        <v>137</v>
      </c>
    </row>
    <row r="97" spans="2:4">
      <c r="B97" t="s">
        <v>83</v>
      </c>
      <c r="C97" t="s">
        <v>3</v>
      </c>
      <c r="D97">
        <v>619.80000000000007</v>
      </c>
    </row>
    <row r="98" spans="2:4">
      <c r="B98" t="s">
        <v>84</v>
      </c>
      <c r="C98" t="s">
        <v>11</v>
      </c>
      <c r="D98">
        <v>619.70000000000005</v>
      </c>
    </row>
    <row r="99" spans="2:4">
      <c r="B99" t="s">
        <v>80</v>
      </c>
      <c r="C99" t="s">
        <v>3</v>
      </c>
      <c r="D99">
        <v>618.69999999999993</v>
      </c>
    </row>
    <row r="100" spans="2:4">
      <c r="B100" t="s">
        <v>81</v>
      </c>
      <c r="C100" t="s">
        <v>11</v>
      </c>
      <c r="D100">
        <v>617.79999999999995</v>
      </c>
    </row>
    <row r="101" spans="2:4">
      <c r="B101" t="s">
        <v>82</v>
      </c>
      <c r="C101" t="s">
        <v>3</v>
      </c>
      <c r="D101">
        <v>617.1</v>
      </c>
    </row>
    <row r="102" spans="2:4">
      <c r="B102" t="s">
        <v>75</v>
      </c>
      <c r="C102" t="s">
        <v>3</v>
      </c>
      <c r="D102">
        <v>614.29999999999995</v>
      </c>
    </row>
    <row r="103" spans="2:4">
      <c r="B103" t="s">
        <v>93</v>
      </c>
      <c r="C103" t="s">
        <v>5</v>
      </c>
      <c r="D103">
        <v>614.1</v>
      </c>
    </row>
    <row r="104" spans="2:4">
      <c r="B104" t="s">
        <v>171</v>
      </c>
      <c r="C104" t="s">
        <v>8</v>
      </c>
      <c r="D104">
        <v>612.4</v>
      </c>
    </row>
    <row r="105" spans="2:4">
      <c r="B105" t="s">
        <v>76</v>
      </c>
      <c r="C105" t="s">
        <v>8</v>
      </c>
      <c r="D105">
        <v>611.5</v>
      </c>
    </row>
    <row r="106" spans="2:4">
      <c r="B106" t="s">
        <v>77</v>
      </c>
      <c r="C106" t="s">
        <v>78</v>
      </c>
      <c r="D106">
        <v>608.1</v>
      </c>
    </row>
    <row r="107" spans="2:4">
      <c r="B107" t="s">
        <v>172</v>
      </c>
      <c r="C107" t="s">
        <v>3</v>
      </c>
      <c r="D107">
        <v>606.79999999999995</v>
      </c>
    </row>
    <row r="108" spans="2:4">
      <c r="B108" t="s">
        <v>87</v>
      </c>
      <c r="C108" t="s">
        <v>11</v>
      </c>
      <c r="D108">
        <v>605.40000000000009</v>
      </c>
    </row>
    <row r="109" spans="2:4">
      <c r="B109" t="s">
        <v>79</v>
      </c>
      <c r="C109" t="s">
        <v>8</v>
      </c>
      <c r="D109">
        <v>605.20000000000005</v>
      </c>
    </row>
    <row r="110" spans="2:4">
      <c r="B110" t="s">
        <v>85</v>
      </c>
      <c r="C110" t="s">
        <v>8</v>
      </c>
      <c r="D110">
        <v>602.79999999999995</v>
      </c>
    </row>
    <row r="111" spans="2:4">
      <c r="B111" t="s">
        <v>89</v>
      </c>
      <c r="C111" t="s">
        <v>3</v>
      </c>
      <c r="D111">
        <v>602.5</v>
      </c>
    </row>
    <row r="112" spans="2:4">
      <c r="B112" t="s">
        <v>173</v>
      </c>
      <c r="C112" t="s">
        <v>17</v>
      </c>
      <c r="D112">
        <v>600.5</v>
      </c>
    </row>
    <row r="113" spans="2:4">
      <c r="B113" t="s">
        <v>129</v>
      </c>
      <c r="C113" t="s">
        <v>126</v>
      </c>
      <c r="D113">
        <v>598.4</v>
      </c>
    </row>
    <row r="114" spans="2:4">
      <c r="B114" t="s">
        <v>91</v>
      </c>
      <c r="C114" t="s">
        <v>17</v>
      </c>
      <c r="D114">
        <v>597.6</v>
      </c>
    </row>
    <row r="115" spans="2:4">
      <c r="B115" t="s">
        <v>88</v>
      </c>
      <c r="C115" t="s">
        <v>17</v>
      </c>
      <c r="D115">
        <v>596.69999999999993</v>
      </c>
    </row>
    <row r="116" spans="2:4">
      <c r="B116" t="s">
        <v>90</v>
      </c>
      <c r="C116" t="s">
        <v>11</v>
      </c>
      <c r="D116">
        <v>595.4</v>
      </c>
    </row>
    <row r="117" spans="2:4">
      <c r="B117" t="s">
        <v>99</v>
      </c>
      <c r="C117" t="s">
        <v>3</v>
      </c>
      <c r="D117">
        <v>595</v>
      </c>
    </row>
    <row r="118" spans="2:4">
      <c r="B118" t="s">
        <v>86</v>
      </c>
      <c r="C118" t="s">
        <v>11</v>
      </c>
      <c r="D118">
        <v>594.1</v>
      </c>
    </row>
    <row r="119" spans="2:4">
      <c r="B119" t="s">
        <v>101</v>
      </c>
      <c r="C119" t="s">
        <v>5</v>
      </c>
      <c r="D119">
        <v>593</v>
      </c>
    </row>
    <row r="120" spans="2:4">
      <c r="B120" t="s">
        <v>103</v>
      </c>
      <c r="C120" t="s">
        <v>8</v>
      </c>
      <c r="D120">
        <v>588.69999999999993</v>
      </c>
    </row>
    <row r="121" spans="2:4">
      <c r="B121" t="s">
        <v>128</v>
      </c>
      <c r="C121" t="s">
        <v>126</v>
      </c>
      <c r="D121">
        <v>587</v>
      </c>
    </row>
    <row r="122" spans="2:4">
      <c r="B122" t="s">
        <v>98</v>
      </c>
      <c r="C122" t="s">
        <v>17</v>
      </c>
      <c r="D122">
        <v>586.80000000000007</v>
      </c>
    </row>
    <row r="123" spans="2:4">
      <c r="B123" t="s">
        <v>95</v>
      </c>
      <c r="C123" t="s">
        <v>5</v>
      </c>
      <c r="D123">
        <v>585.5</v>
      </c>
    </row>
    <row r="124" spans="2:4">
      <c r="B124" t="s">
        <v>108</v>
      </c>
      <c r="C124" t="s">
        <v>17</v>
      </c>
      <c r="D124">
        <v>585.5</v>
      </c>
    </row>
    <row r="125" spans="2:4">
      <c r="B125" t="s">
        <v>100</v>
      </c>
      <c r="C125" t="s">
        <v>11</v>
      </c>
      <c r="D125">
        <v>585.29999999999995</v>
      </c>
    </row>
    <row r="126" spans="2:4">
      <c r="B126" t="s">
        <v>96</v>
      </c>
      <c r="C126" t="s">
        <v>17</v>
      </c>
      <c r="D126">
        <v>585.20000000000005</v>
      </c>
    </row>
    <row r="127" spans="2:4">
      <c r="B127" t="s">
        <v>104</v>
      </c>
      <c r="C127" t="s">
        <v>17</v>
      </c>
      <c r="D127">
        <v>584</v>
      </c>
    </row>
    <row r="128" spans="2:4">
      <c r="B128" t="s">
        <v>97</v>
      </c>
      <c r="C128" t="s">
        <v>11</v>
      </c>
      <c r="D128">
        <v>583.4</v>
      </c>
    </row>
    <row r="129" spans="2:4">
      <c r="B129" t="s">
        <v>94</v>
      </c>
      <c r="C129" t="s">
        <v>17</v>
      </c>
      <c r="D129">
        <v>582.9</v>
      </c>
    </row>
    <row r="130" spans="2:4">
      <c r="B130" t="s">
        <v>174</v>
      </c>
      <c r="C130" t="s">
        <v>131</v>
      </c>
      <c r="D130">
        <v>581.9</v>
      </c>
    </row>
    <row r="131" spans="2:4">
      <c r="B131" t="s">
        <v>138</v>
      </c>
      <c r="C131" t="s">
        <v>126</v>
      </c>
      <c r="D131">
        <v>581.20000000000005</v>
      </c>
    </row>
    <row r="132" spans="2:4">
      <c r="B132" t="s">
        <v>175</v>
      </c>
      <c r="C132" t="s">
        <v>5</v>
      </c>
      <c r="D132">
        <v>577.30000000000007</v>
      </c>
    </row>
    <row r="133" spans="2:4">
      <c r="B133" t="s">
        <v>102</v>
      </c>
      <c r="C133" t="s">
        <v>17</v>
      </c>
      <c r="D133">
        <v>576.6</v>
      </c>
    </row>
    <row r="134" spans="2:4">
      <c r="B134" t="s">
        <v>106</v>
      </c>
      <c r="C134" t="s">
        <v>11</v>
      </c>
      <c r="D134">
        <v>570.5</v>
      </c>
    </row>
    <row r="135" spans="2:4">
      <c r="B135" t="s">
        <v>107</v>
      </c>
      <c r="C135" t="s">
        <v>5</v>
      </c>
      <c r="D135">
        <v>567.29999999999995</v>
      </c>
    </row>
    <row r="136" spans="2:4">
      <c r="B136" t="s">
        <v>176</v>
      </c>
      <c r="C136" t="s">
        <v>19</v>
      </c>
      <c r="D136">
        <v>565.6</v>
      </c>
    </row>
    <row r="137" spans="2:4">
      <c r="B137" t="s">
        <v>105</v>
      </c>
      <c r="C137" t="s">
        <v>8</v>
      </c>
      <c r="D137">
        <v>546.9</v>
      </c>
    </row>
    <row r="138" spans="2:4">
      <c r="B138" t="s">
        <v>177</v>
      </c>
      <c r="C138" t="s">
        <v>19</v>
      </c>
      <c r="D138">
        <v>543.20000000000005</v>
      </c>
    </row>
    <row r="139" spans="2:4">
      <c r="B139" t="s">
        <v>178</v>
      </c>
      <c r="C139" t="s">
        <v>19</v>
      </c>
      <c r="D139">
        <v>537.6</v>
      </c>
    </row>
    <row r="140" spans="2:4">
      <c r="B140" t="s">
        <v>179</v>
      </c>
      <c r="C140" t="s">
        <v>126</v>
      </c>
      <c r="D140">
        <v>507.7</v>
      </c>
    </row>
    <row r="141" spans="2:4">
      <c r="B141" t="s">
        <v>109</v>
      </c>
      <c r="C141" t="s">
        <v>19</v>
      </c>
      <c r="D141">
        <v>499.6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155A-3ED8-4214-A187-4AD7F6228915}">
  <dimension ref="B1:P108"/>
  <sheetViews>
    <sheetView topLeftCell="A65" workbookViewId="0">
      <selection activeCell="B71" sqref="B71"/>
    </sheetView>
  </sheetViews>
  <sheetFormatPr defaultRowHeight="18"/>
  <cols>
    <col min="1" max="1" width="8.6640625" customWidth="1"/>
  </cols>
  <sheetData>
    <row r="1" spans="2:16">
      <c r="B1" t="s">
        <v>181</v>
      </c>
      <c r="F1" t="s">
        <v>187</v>
      </c>
      <c r="J1" t="s">
        <v>185</v>
      </c>
      <c r="N1" t="s">
        <v>189</v>
      </c>
    </row>
    <row r="2" spans="2:16">
      <c r="B2" t="s">
        <v>0</v>
      </c>
      <c r="C2" t="s">
        <v>1</v>
      </c>
      <c r="D2" t="s">
        <v>73</v>
      </c>
      <c r="F2" t="s">
        <v>0</v>
      </c>
      <c r="G2" t="s">
        <v>1</v>
      </c>
      <c r="H2" t="s">
        <v>191</v>
      </c>
      <c r="J2" t="s">
        <v>0</v>
      </c>
      <c r="K2" t="s">
        <v>1</v>
      </c>
      <c r="L2" t="s">
        <v>73</v>
      </c>
    </row>
    <row r="3" spans="2:16">
      <c r="B3" t="s">
        <v>2</v>
      </c>
      <c r="C3" t="s">
        <v>3</v>
      </c>
      <c r="D3">
        <v>616.4</v>
      </c>
      <c r="F3" t="s">
        <v>4</v>
      </c>
      <c r="G3" t="s">
        <v>5</v>
      </c>
      <c r="H3">
        <v>559</v>
      </c>
      <c r="J3" t="s">
        <v>113</v>
      </c>
      <c r="K3" t="s">
        <v>3</v>
      </c>
      <c r="L3">
        <v>568</v>
      </c>
      <c r="N3" t="s">
        <v>124</v>
      </c>
      <c r="O3" t="s">
        <v>8</v>
      </c>
      <c r="P3">
        <v>597.9</v>
      </c>
    </row>
    <row r="4" spans="2:16">
      <c r="B4" t="s">
        <v>7</v>
      </c>
      <c r="C4" t="s">
        <v>8</v>
      </c>
      <c r="D4">
        <v>613.80000000000007</v>
      </c>
      <c r="F4" t="s">
        <v>13</v>
      </c>
      <c r="G4" t="s">
        <v>3</v>
      </c>
      <c r="H4">
        <v>544</v>
      </c>
      <c r="J4" t="s">
        <v>114</v>
      </c>
      <c r="K4" t="s">
        <v>3</v>
      </c>
      <c r="L4">
        <v>555</v>
      </c>
      <c r="N4" t="s">
        <v>4</v>
      </c>
      <c r="O4" t="s">
        <v>5</v>
      </c>
      <c r="P4">
        <v>597.20000000000005</v>
      </c>
    </row>
    <row r="5" spans="2:16">
      <c r="B5" t="s">
        <v>13</v>
      </c>
      <c r="C5" t="s">
        <v>3</v>
      </c>
      <c r="D5">
        <v>613.70000000000005</v>
      </c>
      <c r="F5" t="s">
        <v>124</v>
      </c>
      <c r="G5" t="s">
        <v>8</v>
      </c>
      <c r="H5">
        <v>540</v>
      </c>
      <c r="J5" t="s">
        <v>115</v>
      </c>
      <c r="K5" t="s">
        <v>3</v>
      </c>
      <c r="L5">
        <v>550</v>
      </c>
      <c r="N5" t="s">
        <v>15</v>
      </c>
      <c r="O5" t="s">
        <v>8</v>
      </c>
      <c r="P5">
        <v>595.70000000000005</v>
      </c>
    </row>
    <row r="6" spans="2:16">
      <c r="B6" t="s">
        <v>12</v>
      </c>
      <c r="C6" t="s">
        <v>11</v>
      </c>
      <c r="D6">
        <v>611.69999999999993</v>
      </c>
      <c r="F6" t="s">
        <v>15</v>
      </c>
      <c r="G6" t="s">
        <v>8</v>
      </c>
      <c r="H6">
        <v>531</v>
      </c>
      <c r="J6" t="s">
        <v>22</v>
      </c>
      <c r="K6" t="s">
        <v>23</v>
      </c>
      <c r="L6">
        <v>542</v>
      </c>
      <c r="N6" t="s">
        <v>125</v>
      </c>
      <c r="O6" t="s">
        <v>126</v>
      </c>
      <c r="P6">
        <v>588.6</v>
      </c>
    </row>
    <row r="7" spans="2:16">
      <c r="B7" t="s">
        <v>4</v>
      </c>
      <c r="C7" t="s">
        <v>5</v>
      </c>
      <c r="D7">
        <v>611.4</v>
      </c>
      <c r="F7" t="s">
        <v>125</v>
      </c>
      <c r="G7" t="s">
        <v>126</v>
      </c>
      <c r="H7">
        <v>529</v>
      </c>
      <c r="J7" t="s">
        <v>130</v>
      </c>
      <c r="K7" t="s">
        <v>131</v>
      </c>
      <c r="L7">
        <v>528</v>
      </c>
      <c r="N7" t="s">
        <v>40</v>
      </c>
      <c r="O7" t="s">
        <v>11</v>
      </c>
      <c r="P7">
        <v>583.30000000000007</v>
      </c>
    </row>
    <row r="8" spans="2:16">
      <c r="B8" t="s">
        <v>6</v>
      </c>
      <c r="C8" t="s">
        <v>3</v>
      </c>
      <c r="D8">
        <v>608.80000000000007</v>
      </c>
      <c r="F8" t="s">
        <v>40</v>
      </c>
      <c r="G8" t="s">
        <v>11</v>
      </c>
      <c r="H8">
        <v>526</v>
      </c>
      <c r="J8" t="s">
        <v>117</v>
      </c>
      <c r="K8" t="s">
        <v>3</v>
      </c>
      <c r="L8">
        <v>525</v>
      </c>
      <c r="N8" t="s">
        <v>42</v>
      </c>
      <c r="O8" t="s">
        <v>3</v>
      </c>
      <c r="P8">
        <v>574.4</v>
      </c>
    </row>
    <row r="9" spans="2:16">
      <c r="B9" t="s">
        <v>10</v>
      </c>
      <c r="C9" t="s">
        <v>11</v>
      </c>
      <c r="D9">
        <v>607.4</v>
      </c>
      <c r="F9" t="s">
        <v>14</v>
      </c>
      <c r="G9" t="s">
        <v>11</v>
      </c>
      <c r="H9">
        <v>526</v>
      </c>
      <c r="J9" t="s">
        <v>47</v>
      </c>
      <c r="K9" t="s">
        <v>8</v>
      </c>
      <c r="L9">
        <v>487</v>
      </c>
      <c r="N9" t="s">
        <v>14</v>
      </c>
      <c r="O9" t="s">
        <v>11</v>
      </c>
      <c r="P9">
        <v>571</v>
      </c>
    </row>
    <row r="10" spans="2:16">
      <c r="B10" t="s">
        <v>16</v>
      </c>
      <c r="C10" t="s">
        <v>17</v>
      </c>
      <c r="D10">
        <v>606.1</v>
      </c>
      <c r="F10" t="s">
        <v>37</v>
      </c>
      <c r="G10" t="s">
        <v>3</v>
      </c>
      <c r="H10">
        <v>523</v>
      </c>
      <c r="J10" t="s">
        <v>112</v>
      </c>
      <c r="K10" t="s">
        <v>23</v>
      </c>
      <c r="L10">
        <v>113</v>
      </c>
      <c r="N10" t="s">
        <v>127</v>
      </c>
      <c r="O10" t="s">
        <v>126</v>
      </c>
      <c r="P10">
        <v>567.69999999999993</v>
      </c>
    </row>
    <row r="11" spans="2:16">
      <c r="B11" t="s">
        <v>18</v>
      </c>
      <c r="C11" t="s">
        <v>19</v>
      </c>
      <c r="D11">
        <v>603.79999999999995</v>
      </c>
      <c r="F11" t="s">
        <v>35</v>
      </c>
      <c r="G11" t="s">
        <v>5</v>
      </c>
      <c r="H11">
        <v>522</v>
      </c>
      <c r="J11" t="s">
        <v>116</v>
      </c>
      <c r="K11" t="s">
        <v>50</v>
      </c>
    </row>
    <row r="12" spans="2:16">
      <c r="B12" t="s">
        <v>14</v>
      </c>
      <c r="C12" t="s">
        <v>11</v>
      </c>
      <c r="D12">
        <v>603.59999999999991</v>
      </c>
      <c r="F12" t="s">
        <v>24</v>
      </c>
      <c r="G12" t="s">
        <v>5</v>
      </c>
      <c r="H12">
        <v>519</v>
      </c>
      <c r="N12" t="s">
        <v>190</v>
      </c>
    </row>
    <row r="13" spans="2:16">
      <c r="B13" t="s">
        <v>22</v>
      </c>
      <c r="C13" t="s">
        <v>23</v>
      </c>
      <c r="D13">
        <v>601.70000000000005</v>
      </c>
      <c r="F13" t="s">
        <v>38</v>
      </c>
      <c r="G13" t="s">
        <v>11</v>
      </c>
      <c r="H13">
        <v>514</v>
      </c>
      <c r="J13" t="s">
        <v>186</v>
      </c>
      <c r="N13" t="s">
        <v>0</v>
      </c>
      <c r="O13" t="s">
        <v>1</v>
      </c>
      <c r="P13" t="s">
        <v>73</v>
      </c>
    </row>
    <row r="14" spans="2:16">
      <c r="B14" t="s">
        <v>47</v>
      </c>
      <c r="C14" t="s">
        <v>8</v>
      </c>
      <c r="D14">
        <v>595.4</v>
      </c>
      <c r="F14" t="s">
        <v>127</v>
      </c>
      <c r="G14" t="s">
        <v>126</v>
      </c>
      <c r="H14">
        <v>512</v>
      </c>
      <c r="J14" t="s">
        <v>0</v>
      </c>
      <c r="K14" t="s">
        <v>1</v>
      </c>
      <c r="L14" t="s">
        <v>73</v>
      </c>
      <c r="N14" t="s">
        <v>82</v>
      </c>
      <c r="O14" t="s">
        <v>3</v>
      </c>
      <c r="P14">
        <v>615.4</v>
      </c>
    </row>
    <row r="15" spans="2:16">
      <c r="B15" t="s">
        <v>139</v>
      </c>
      <c r="C15" t="s">
        <v>11</v>
      </c>
      <c r="D15">
        <v>593.9</v>
      </c>
      <c r="F15" t="s">
        <v>112</v>
      </c>
      <c r="G15" t="s">
        <v>23</v>
      </c>
      <c r="H15">
        <v>499</v>
      </c>
      <c r="J15" t="s">
        <v>394</v>
      </c>
      <c r="K15" t="s">
        <v>120</v>
      </c>
      <c r="L15">
        <v>548</v>
      </c>
      <c r="N15" t="s">
        <v>129</v>
      </c>
      <c r="O15" t="s">
        <v>126</v>
      </c>
      <c r="P15">
        <v>591.1</v>
      </c>
    </row>
    <row r="16" spans="2:16">
      <c r="B16" t="s">
        <v>124</v>
      </c>
      <c r="C16" t="s">
        <v>8</v>
      </c>
      <c r="D16">
        <v>593.1</v>
      </c>
      <c r="F16" t="s">
        <v>42</v>
      </c>
      <c r="G16" t="s">
        <v>3</v>
      </c>
      <c r="H16">
        <v>494</v>
      </c>
      <c r="J16" t="s">
        <v>134</v>
      </c>
      <c r="K16" t="s">
        <v>3</v>
      </c>
      <c r="L16">
        <v>547</v>
      </c>
      <c r="N16" t="s">
        <v>87</v>
      </c>
      <c r="O16" t="s">
        <v>11</v>
      </c>
      <c r="P16">
        <v>590</v>
      </c>
    </row>
    <row r="17" spans="2:16">
      <c r="B17" t="s">
        <v>36</v>
      </c>
      <c r="C17" t="s">
        <v>17</v>
      </c>
      <c r="D17">
        <v>592.79999999999995</v>
      </c>
      <c r="F17" t="s">
        <v>47</v>
      </c>
      <c r="G17" t="s">
        <v>8</v>
      </c>
      <c r="H17">
        <v>484</v>
      </c>
      <c r="J17" t="s">
        <v>121</v>
      </c>
      <c r="K17" t="s">
        <v>17</v>
      </c>
      <c r="L17">
        <v>542</v>
      </c>
      <c r="N17" t="s">
        <v>79</v>
      </c>
      <c r="O17" t="s">
        <v>8</v>
      </c>
      <c r="P17">
        <v>587</v>
      </c>
    </row>
    <row r="18" spans="2:16">
      <c r="B18" t="s">
        <v>26</v>
      </c>
      <c r="C18" t="s">
        <v>23</v>
      </c>
      <c r="D18">
        <v>592.6</v>
      </c>
      <c r="J18" t="s">
        <v>122</v>
      </c>
      <c r="K18" t="s">
        <v>11</v>
      </c>
      <c r="L18">
        <v>537</v>
      </c>
      <c r="N18" t="s">
        <v>91</v>
      </c>
      <c r="O18" t="s">
        <v>17</v>
      </c>
      <c r="P18">
        <v>583.5</v>
      </c>
    </row>
    <row r="19" spans="2:16">
      <c r="B19" t="s">
        <v>27</v>
      </c>
      <c r="C19" t="s">
        <v>28</v>
      </c>
      <c r="D19">
        <v>591.4</v>
      </c>
      <c r="F19" t="s">
        <v>188</v>
      </c>
      <c r="J19" t="s">
        <v>123</v>
      </c>
      <c r="K19" t="s">
        <v>8</v>
      </c>
      <c r="L19">
        <v>531</v>
      </c>
      <c r="N19" t="s">
        <v>128</v>
      </c>
      <c r="O19" t="s">
        <v>126</v>
      </c>
      <c r="P19">
        <v>582.19999999999993</v>
      </c>
    </row>
    <row r="20" spans="2:16">
      <c r="B20" t="s">
        <v>31</v>
      </c>
      <c r="C20" t="s">
        <v>23</v>
      </c>
      <c r="D20">
        <v>591.20000000000005</v>
      </c>
      <c r="F20" t="s">
        <v>0</v>
      </c>
      <c r="G20" t="s">
        <v>1</v>
      </c>
      <c r="H20" t="s">
        <v>191</v>
      </c>
      <c r="J20" t="s">
        <v>118</v>
      </c>
      <c r="K20" t="s">
        <v>78</v>
      </c>
      <c r="L20">
        <v>528</v>
      </c>
      <c r="N20" t="s">
        <v>81</v>
      </c>
      <c r="O20" t="s">
        <v>11</v>
      </c>
      <c r="P20">
        <v>548.9</v>
      </c>
    </row>
    <row r="21" spans="2:16">
      <c r="B21" t="s">
        <v>37</v>
      </c>
      <c r="C21" t="s">
        <v>3</v>
      </c>
      <c r="D21">
        <v>591.20000000000005</v>
      </c>
      <c r="F21" t="s">
        <v>79</v>
      </c>
      <c r="G21" t="s">
        <v>8</v>
      </c>
      <c r="H21">
        <v>568</v>
      </c>
      <c r="J21" t="s">
        <v>135</v>
      </c>
      <c r="K21" t="s">
        <v>11</v>
      </c>
      <c r="L21">
        <v>517</v>
      </c>
      <c r="N21" t="s">
        <v>138</v>
      </c>
      <c r="O21" t="s">
        <v>126</v>
      </c>
      <c r="P21">
        <v>541.20000000000005</v>
      </c>
    </row>
    <row r="22" spans="2:16">
      <c r="B22" t="s">
        <v>125</v>
      </c>
      <c r="C22" t="s">
        <v>126</v>
      </c>
      <c r="D22">
        <v>590.80000000000007</v>
      </c>
      <c r="F22" t="s">
        <v>91</v>
      </c>
      <c r="G22" t="s">
        <v>17</v>
      </c>
      <c r="H22">
        <v>562</v>
      </c>
    </row>
    <row r="23" spans="2:16">
      <c r="B23" t="s">
        <v>34</v>
      </c>
      <c r="C23" t="s">
        <v>23</v>
      </c>
      <c r="D23">
        <v>590.1</v>
      </c>
      <c r="F23" t="s">
        <v>83</v>
      </c>
      <c r="G23" t="s">
        <v>3</v>
      </c>
      <c r="H23">
        <v>561</v>
      </c>
    </row>
    <row r="24" spans="2:16">
      <c r="B24" t="s">
        <v>24</v>
      </c>
      <c r="C24" t="s">
        <v>5</v>
      </c>
      <c r="D24">
        <v>589.4</v>
      </c>
      <c r="F24" t="s">
        <v>82</v>
      </c>
      <c r="G24" t="s">
        <v>3</v>
      </c>
      <c r="H24">
        <v>559</v>
      </c>
    </row>
    <row r="25" spans="2:16">
      <c r="B25" t="s">
        <v>144</v>
      </c>
      <c r="C25" t="s">
        <v>23</v>
      </c>
      <c r="D25">
        <v>588.20000000000005</v>
      </c>
      <c r="F25" t="s">
        <v>84</v>
      </c>
      <c r="G25" t="s">
        <v>11</v>
      </c>
      <c r="H25">
        <v>559</v>
      </c>
    </row>
    <row r="26" spans="2:16">
      <c r="B26" t="s">
        <v>20</v>
      </c>
      <c r="C26" t="s">
        <v>21</v>
      </c>
      <c r="D26">
        <v>586.29999999999995</v>
      </c>
      <c r="F26" t="s">
        <v>81</v>
      </c>
      <c r="G26" t="s">
        <v>11</v>
      </c>
      <c r="H26">
        <v>554</v>
      </c>
    </row>
    <row r="27" spans="2:16">
      <c r="B27" t="s">
        <v>15</v>
      </c>
      <c r="C27" t="s">
        <v>8</v>
      </c>
      <c r="D27">
        <v>585.79999999999995</v>
      </c>
      <c r="F27" t="s">
        <v>85</v>
      </c>
      <c r="G27" t="s">
        <v>8</v>
      </c>
      <c r="H27">
        <v>551</v>
      </c>
    </row>
    <row r="28" spans="2:16">
      <c r="B28" t="s">
        <v>35</v>
      </c>
      <c r="C28" t="s">
        <v>5</v>
      </c>
      <c r="D28">
        <v>585.19999999999993</v>
      </c>
      <c r="F28" t="s">
        <v>87</v>
      </c>
      <c r="G28" t="s">
        <v>11</v>
      </c>
      <c r="H28">
        <v>549</v>
      </c>
    </row>
    <row r="29" spans="2:16">
      <c r="B29" t="s">
        <v>46</v>
      </c>
      <c r="C29" t="s">
        <v>8</v>
      </c>
      <c r="D29">
        <v>585.19999999999993</v>
      </c>
      <c r="F29" t="s">
        <v>100</v>
      </c>
      <c r="G29" t="s">
        <v>11</v>
      </c>
      <c r="H29">
        <v>548</v>
      </c>
    </row>
    <row r="30" spans="2:16">
      <c r="B30" t="s">
        <v>9</v>
      </c>
      <c r="C30" t="s">
        <v>5</v>
      </c>
      <c r="D30">
        <v>584.59999999999991</v>
      </c>
      <c r="F30" t="s">
        <v>128</v>
      </c>
      <c r="G30" t="s">
        <v>126</v>
      </c>
      <c r="H30">
        <v>535</v>
      </c>
    </row>
    <row r="31" spans="2:16">
      <c r="B31" t="s">
        <v>141</v>
      </c>
      <c r="C31" t="s">
        <v>131</v>
      </c>
      <c r="D31">
        <v>584.4</v>
      </c>
      <c r="F31" t="s">
        <v>103</v>
      </c>
      <c r="G31" t="s">
        <v>8</v>
      </c>
      <c r="H31">
        <v>534</v>
      </c>
    </row>
    <row r="32" spans="2:16">
      <c r="B32" t="s">
        <v>45</v>
      </c>
      <c r="C32" t="s">
        <v>11</v>
      </c>
      <c r="D32">
        <v>583.5</v>
      </c>
      <c r="F32" t="s">
        <v>129</v>
      </c>
      <c r="G32" t="s">
        <v>126</v>
      </c>
      <c r="H32">
        <v>534</v>
      </c>
    </row>
    <row r="33" spans="2:8">
      <c r="B33" t="s">
        <v>147</v>
      </c>
      <c r="C33" t="s">
        <v>19</v>
      </c>
      <c r="D33">
        <v>583.1</v>
      </c>
      <c r="F33" t="s">
        <v>109</v>
      </c>
      <c r="G33" t="s">
        <v>19</v>
      </c>
      <c r="H33">
        <v>503</v>
      </c>
    </row>
    <row r="34" spans="2:8">
      <c r="B34" t="s">
        <v>42</v>
      </c>
      <c r="C34" t="s">
        <v>3</v>
      </c>
      <c r="D34">
        <v>582.5</v>
      </c>
    </row>
    <row r="35" spans="2:8">
      <c r="B35" t="s">
        <v>29</v>
      </c>
      <c r="C35" t="s">
        <v>17</v>
      </c>
      <c r="D35">
        <v>582.09999999999991</v>
      </c>
    </row>
    <row r="36" spans="2:8">
      <c r="B36" t="s">
        <v>25</v>
      </c>
      <c r="C36" t="s">
        <v>11</v>
      </c>
      <c r="D36">
        <v>581.4</v>
      </c>
    </row>
    <row r="37" spans="2:8">
      <c r="B37" t="s">
        <v>33</v>
      </c>
      <c r="C37" t="s">
        <v>17</v>
      </c>
      <c r="D37">
        <v>580.40000000000009</v>
      </c>
    </row>
    <row r="38" spans="2:8">
      <c r="B38" t="s">
        <v>38</v>
      </c>
      <c r="C38" t="s">
        <v>11</v>
      </c>
      <c r="D38">
        <v>577.90000000000009</v>
      </c>
    </row>
    <row r="39" spans="2:8">
      <c r="B39" t="s">
        <v>48</v>
      </c>
      <c r="C39" t="s">
        <v>21</v>
      </c>
      <c r="D39">
        <v>576.79999999999995</v>
      </c>
    </row>
    <row r="40" spans="2:8">
      <c r="B40" t="s">
        <v>41</v>
      </c>
      <c r="C40" t="s">
        <v>11</v>
      </c>
      <c r="D40">
        <v>576.70000000000005</v>
      </c>
    </row>
    <row r="41" spans="2:8">
      <c r="B41" t="s">
        <v>43</v>
      </c>
      <c r="C41" t="s">
        <v>28</v>
      </c>
      <c r="D41">
        <v>573.20000000000005</v>
      </c>
    </row>
    <row r="42" spans="2:8">
      <c r="B42" t="s">
        <v>143</v>
      </c>
      <c r="C42" t="s">
        <v>19</v>
      </c>
      <c r="D42">
        <v>571.4</v>
      </c>
    </row>
    <row r="43" spans="2:8">
      <c r="B43" t="s">
        <v>32</v>
      </c>
      <c r="C43" t="s">
        <v>19</v>
      </c>
      <c r="D43">
        <v>571.30000000000007</v>
      </c>
    </row>
    <row r="44" spans="2:8">
      <c r="B44" t="s">
        <v>54</v>
      </c>
      <c r="C44" t="s">
        <v>11</v>
      </c>
      <c r="D44">
        <v>570.1</v>
      </c>
    </row>
    <row r="45" spans="2:8">
      <c r="B45" t="s">
        <v>53</v>
      </c>
      <c r="C45" t="s">
        <v>17</v>
      </c>
      <c r="D45">
        <v>567.9</v>
      </c>
    </row>
    <row r="46" spans="2:8">
      <c r="B46" t="s">
        <v>142</v>
      </c>
      <c r="C46" t="s">
        <v>23</v>
      </c>
      <c r="D46">
        <v>566.40000000000009</v>
      </c>
    </row>
    <row r="47" spans="2:8">
      <c r="B47" t="s">
        <v>127</v>
      </c>
      <c r="C47" t="s">
        <v>126</v>
      </c>
      <c r="D47">
        <v>566.40000000000009</v>
      </c>
    </row>
    <row r="48" spans="2:8">
      <c r="B48" t="s">
        <v>40</v>
      </c>
      <c r="C48" t="s">
        <v>11</v>
      </c>
      <c r="D48">
        <v>565.69999999999993</v>
      </c>
    </row>
    <row r="49" spans="2:4">
      <c r="B49" t="s">
        <v>145</v>
      </c>
      <c r="C49" t="s">
        <v>126</v>
      </c>
      <c r="D49">
        <v>565.29999999999995</v>
      </c>
    </row>
    <row r="50" spans="2:4">
      <c r="B50" t="s">
        <v>136</v>
      </c>
      <c r="C50" t="s">
        <v>126</v>
      </c>
      <c r="D50">
        <v>564.79999999999995</v>
      </c>
    </row>
    <row r="51" spans="2:4">
      <c r="B51" t="s">
        <v>51</v>
      </c>
      <c r="C51" t="s">
        <v>17</v>
      </c>
      <c r="D51">
        <v>563.69999999999993</v>
      </c>
    </row>
    <row r="52" spans="2:4">
      <c r="B52" t="s">
        <v>149</v>
      </c>
      <c r="C52" t="s">
        <v>126</v>
      </c>
      <c r="D52">
        <v>560.4</v>
      </c>
    </row>
    <row r="53" spans="2:4">
      <c r="B53" t="s">
        <v>57</v>
      </c>
      <c r="C53" t="s">
        <v>5</v>
      </c>
      <c r="D53">
        <v>558.5</v>
      </c>
    </row>
    <row r="54" spans="2:4">
      <c r="B54" t="s">
        <v>59</v>
      </c>
      <c r="C54" t="s">
        <v>17</v>
      </c>
      <c r="D54">
        <v>557.79999999999995</v>
      </c>
    </row>
    <row r="55" spans="2:4">
      <c r="B55" t="s">
        <v>148</v>
      </c>
      <c r="C55" t="s">
        <v>21</v>
      </c>
      <c r="D55">
        <v>557.4</v>
      </c>
    </row>
    <row r="56" spans="2:4">
      <c r="B56" t="s">
        <v>146</v>
      </c>
      <c r="C56" t="s">
        <v>17</v>
      </c>
      <c r="D56">
        <v>555.4</v>
      </c>
    </row>
    <row r="57" spans="2:4">
      <c r="B57" t="s">
        <v>155</v>
      </c>
      <c r="C57" t="s">
        <v>131</v>
      </c>
      <c r="D57">
        <v>554.1</v>
      </c>
    </row>
    <row r="58" spans="2:4">
      <c r="B58" t="s">
        <v>64</v>
      </c>
      <c r="C58" t="s">
        <v>17</v>
      </c>
      <c r="D58">
        <v>553.6</v>
      </c>
    </row>
    <row r="59" spans="2:4">
      <c r="B59" t="s">
        <v>60</v>
      </c>
      <c r="C59" t="s">
        <v>5</v>
      </c>
      <c r="D59">
        <v>552.4</v>
      </c>
    </row>
    <row r="60" spans="2:4">
      <c r="B60" t="s">
        <v>52</v>
      </c>
      <c r="C60" t="s">
        <v>5</v>
      </c>
      <c r="D60">
        <v>549.9</v>
      </c>
    </row>
    <row r="61" spans="2:4">
      <c r="B61" t="s">
        <v>157</v>
      </c>
      <c r="C61" t="s">
        <v>131</v>
      </c>
      <c r="D61">
        <v>536.5</v>
      </c>
    </row>
    <row r="62" spans="2:4">
      <c r="B62" t="s">
        <v>39</v>
      </c>
      <c r="C62" t="s">
        <v>23</v>
      </c>
    </row>
    <row r="63" spans="2:4">
      <c r="B63" t="s">
        <v>140</v>
      </c>
      <c r="C63" t="s">
        <v>126</v>
      </c>
    </row>
    <row r="64" spans="2:4">
      <c r="B64" t="s">
        <v>150</v>
      </c>
      <c r="C64" t="s">
        <v>50</v>
      </c>
    </row>
    <row r="66" spans="2:4">
      <c r="B66" t="s">
        <v>182</v>
      </c>
    </row>
    <row r="67" spans="2:4">
      <c r="B67" t="s">
        <v>0</v>
      </c>
      <c r="C67" t="s">
        <v>1</v>
      </c>
      <c r="D67" t="s">
        <v>73</v>
      </c>
    </row>
    <row r="68" spans="2:4">
      <c r="B68" t="s">
        <v>75</v>
      </c>
      <c r="C68" t="s">
        <v>3</v>
      </c>
      <c r="D68">
        <v>620</v>
      </c>
    </row>
    <row r="69" spans="2:4">
      <c r="B69" t="s">
        <v>81</v>
      </c>
      <c r="C69" t="s">
        <v>11</v>
      </c>
      <c r="D69">
        <v>619.90000000000009</v>
      </c>
    </row>
    <row r="70" spans="2:4">
      <c r="B70" t="s">
        <v>84</v>
      </c>
      <c r="C70" t="s">
        <v>11</v>
      </c>
      <c r="D70">
        <v>618.6</v>
      </c>
    </row>
    <row r="71" spans="2:4">
      <c r="B71" t="s">
        <v>399</v>
      </c>
      <c r="C71" t="s">
        <v>78</v>
      </c>
      <c r="D71">
        <v>615.5</v>
      </c>
    </row>
    <row r="72" spans="2:4">
      <c r="B72" t="s">
        <v>82</v>
      </c>
      <c r="C72" t="s">
        <v>3</v>
      </c>
      <c r="D72">
        <v>614.6</v>
      </c>
    </row>
    <row r="73" spans="2:4">
      <c r="B73" t="s">
        <v>83</v>
      </c>
      <c r="C73" t="s">
        <v>3</v>
      </c>
      <c r="D73">
        <v>612</v>
      </c>
    </row>
    <row r="74" spans="2:4">
      <c r="B74" t="s">
        <v>89</v>
      </c>
      <c r="C74" t="s">
        <v>3</v>
      </c>
      <c r="D74">
        <v>611.70000000000005</v>
      </c>
    </row>
    <row r="75" spans="2:4">
      <c r="B75" t="s">
        <v>93</v>
      </c>
      <c r="C75" t="s">
        <v>5</v>
      </c>
      <c r="D75">
        <v>610.29999999999995</v>
      </c>
    </row>
    <row r="76" spans="2:4">
      <c r="B76" t="s">
        <v>171</v>
      </c>
      <c r="C76" t="s">
        <v>8</v>
      </c>
      <c r="D76">
        <v>610</v>
      </c>
    </row>
    <row r="77" spans="2:4">
      <c r="B77" t="s">
        <v>86</v>
      </c>
      <c r="C77" t="s">
        <v>11</v>
      </c>
      <c r="D77">
        <v>609</v>
      </c>
    </row>
    <row r="78" spans="2:4">
      <c r="B78" t="s">
        <v>90</v>
      </c>
      <c r="C78" t="s">
        <v>11</v>
      </c>
      <c r="D78">
        <v>607.70000000000005</v>
      </c>
    </row>
    <row r="79" spans="2:4">
      <c r="B79" t="s">
        <v>76</v>
      </c>
      <c r="C79" t="s">
        <v>8</v>
      </c>
      <c r="D79">
        <v>607.6</v>
      </c>
    </row>
    <row r="80" spans="2:4">
      <c r="B80" t="s">
        <v>80</v>
      </c>
      <c r="C80" t="s">
        <v>3</v>
      </c>
      <c r="D80">
        <v>607.4</v>
      </c>
    </row>
    <row r="81" spans="2:4">
      <c r="B81" t="s">
        <v>87</v>
      </c>
      <c r="C81" t="s">
        <v>11</v>
      </c>
      <c r="D81">
        <v>606.6</v>
      </c>
    </row>
    <row r="82" spans="2:4">
      <c r="B82" t="s">
        <v>91</v>
      </c>
      <c r="C82" t="s">
        <v>17</v>
      </c>
      <c r="D82">
        <v>605.40000000000009</v>
      </c>
    </row>
    <row r="83" spans="2:4">
      <c r="B83" t="s">
        <v>79</v>
      </c>
      <c r="C83" t="s">
        <v>8</v>
      </c>
      <c r="D83">
        <v>605.29999999999995</v>
      </c>
    </row>
    <row r="84" spans="2:4">
      <c r="B84" t="s">
        <v>98</v>
      </c>
      <c r="C84" t="s">
        <v>17</v>
      </c>
      <c r="D84">
        <v>602.59999999999991</v>
      </c>
    </row>
    <row r="85" spans="2:4">
      <c r="B85" t="s">
        <v>172</v>
      </c>
      <c r="C85" t="s">
        <v>3</v>
      </c>
      <c r="D85">
        <v>599.9</v>
      </c>
    </row>
    <row r="86" spans="2:4">
      <c r="B86" t="s">
        <v>85</v>
      </c>
      <c r="C86" t="s">
        <v>8</v>
      </c>
      <c r="D86">
        <v>599.79999999999995</v>
      </c>
    </row>
    <row r="87" spans="2:4">
      <c r="B87" t="s">
        <v>173</v>
      </c>
      <c r="C87" t="s">
        <v>17</v>
      </c>
      <c r="D87">
        <v>599.69999999999993</v>
      </c>
    </row>
    <row r="88" spans="2:4">
      <c r="B88" t="s">
        <v>101</v>
      </c>
      <c r="C88" t="s">
        <v>5</v>
      </c>
      <c r="D88">
        <v>597.5</v>
      </c>
    </row>
    <row r="89" spans="2:4">
      <c r="B89" t="s">
        <v>128</v>
      </c>
      <c r="C89" t="s">
        <v>126</v>
      </c>
      <c r="D89">
        <v>593.4</v>
      </c>
    </row>
    <row r="90" spans="2:4">
      <c r="B90" t="s">
        <v>97</v>
      </c>
      <c r="C90" t="s">
        <v>11</v>
      </c>
      <c r="D90">
        <v>590.09999999999991</v>
      </c>
    </row>
    <row r="91" spans="2:4">
      <c r="B91" t="s">
        <v>100</v>
      </c>
      <c r="C91" t="s">
        <v>11</v>
      </c>
      <c r="D91">
        <v>589.4</v>
      </c>
    </row>
    <row r="92" spans="2:4">
      <c r="B92" t="s">
        <v>129</v>
      </c>
      <c r="C92" t="s">
        <v>126</v>
      </c>
      <c r="D92">
        <v>588</v>
      </c>
    </row>
    <row r="93" spans="2:4">
      <c r="B93" t="s">
        <v>108</v>
      </c>
      <c r="C93" t="s">
        <v>17</v>
      </c>
      <c r="D93">
        <v>588</v>
      </c>
    </row>
    <row r="94" spans="2:4">
      <c r="B94" t="s">
        <v>103</v>
      </c>
      <c r="C94" t="s">
        <v>8</v>
      </c>
      <c r="D94">
        <v>586</v>
      </c>
    </row>
    <row r="95" spans="2:4">
      <c r="B95" t="s">
        <v>88</v>
      </c>
      <c r="C95" t="s">
        <v>17</v>
      </c>
      <c r="D95">
        <v>585.20000000000005</v>
      </c>
    </row>
    <row r="96" spans="2:4">
      <c r="B96" t="s">
        <v>95</v>
      </c>
      <c r="C96" t="s">
        <v>5</v>
      </c>
      <c r="D96">
        <v>584.59999999999991</v>
      </c>
    </row>
    <row r="97" spans="2:4">
      <c r="B97" t="s">
        <v>102</v>
      </c>
      <c r="C97" t="s">
        <v>17</v>
      </c>
      <c r="D97">
        <v>582.79999999999995</v>
      </c>
    </row>
    <row r="98" spans="2:4">
      <c r="B98" t="s">
        <v>138</v>
      </c>
      <c r="C98" t="s">
        <v>126</v>
      </c>
      <c r="D98">
        <v>579.69999999999993</v>
      </c>
    </row>
    <row r="99" spans="2:4">
      <c r="B99" t="s">
        <v>104</v>
      </c>
      <c r="C99" t="s">
        <v>17</v>
      </c>
      <c r="D99">
        <v>578.1</v>
      </c>
    </row>
    <row r="100" spans="2:4">
      <c r="B100" t="s">
        <v>94</v>
      </c>
      <c r="C100" t="s">
        <v>17</v>
      </c>
      <c r="D100">
        <v>577.1</v>
      </c>
    </row>
    <row r="101" spans="2:4">
      <c r="B101" t="s">
        <v>99</v>
      </c>
      <c r="C101" t="s">
        <v>3</v>
      </c>
      <c r="D101">
        <v>576.6</v>
      </c>
    </row>
    <row r="102" spans="2:4">
      <c r="B102" t="s">
        <v>174</v>
      </c>
      <c r="C102" t="s">
        <v>131</v>
      </c>
      <c r="D102">
        <v>575.69999999999993</v>
      </c>
    </row>
    <row r="103" spans="2:4">
      <c r="B103" t="s">
        <v>96</v>
      </c>
      <c r="C103" t="s">
        <v>17</v>
      </c>
      <c r="D103">
        <v>570.20000000000005</v>
      </c>
    </row>
    <row r="104" spans="2:4">
      <c r="B104" t="s">
        <v>175</v>
      </c>
      <c r="C104" t="s">
        <v>5</v>
      </c>
      <c r="D104">
        <v>563.69999999999993</v>
      </c>
    </row>
    <row r="105" spans="2:4">
      <c r="B105" t="s">
        <v>176</v>
      </c>
      <c r="C105" t="s">
        <v>19</v>
      </c>
      <c r="D105">
        <v>563.29999999999995</v>
      </c>
    </row>
    <row r="106" spans="2:4">
      <c r="B106" t="s">
        <v>178</v>
      </c>
      <c r="C106" t="s">
        <v>19</v>
      </c>
      <c r="D106">
        <v>558.20000000000005</v>
      </c>
    </row>
    <row r="107" spans="2:4">
      <c r="B107" t="s">
        <v>106</v>
      </c>
      <c r="C107" t="s">
        <v>11</v>
      </c>
      <c r="D107">
        <v>540.6</v>
      </c>
    </row>
    <row r="108" spans="2:4">
      <c r="B108" t="s">
        <v>109</v>
      </c>
      <c r="C108" t="s">
        <v>19</v>
      </c>
      <c r="D108">
        <v>512.9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9DCB-FBD4-4222-AD36-E6049F8F2D52}">
  <dimension ref="B1:L30"/>
  <sheetViews>
    <sheetView workbookViewId="0">
      <selection activeCell="J15" sqref="J15"/>
    </sheetView>
  </sheetViews>
  <sheetFormatPr defaultRowHeight="18"/>
  <sheetData>
    <row r="1" spans="2:12">
      <c r="B1" s="17" t="s">
        <v>181</v>
      </c>
      <c r="C1" s="17"/>
      <c r="D1" s="17"/>
      <c r="F1" s="17" t="s">
        <v>182</v>
      </c>
      <c r="G1" s="17"/>
      <c r="H1" s="17"/>
      <c r="J1" s="17" t="s">
        <v>185</v>
      </c>
      <c r="K1" s="17"/>
      <c r="L1" s="17"/>
    </row>
    <row r="2" spans="2:12">
      <c r="B2" s="17" t="s">
        <v>196</v>
      </c>
      <c r="C2" s="17" t="s">
        <v>390</v>
      </c>
      <c r="D2" s="17" t="s">
        <v>393</v>
      </c>
      <c r="F2" s="17" t="s">
        <v>196</v>
      </c>
      <c r="G2" s="17" t="s">
        <v>390</v>
      </c>
      <c r="H2" s="17" t="s">
        <v>393</v>
      </c>
      <c r="J2" s="17" t="s">
        <v>196</v>
      </c>
      <c r="K2" s="17" t="s">
        <v>390</v>
      </c>
      <c r="L2" s="17" t="s">
        <v>393</v>
      </c>
    </row>
    <row r="3" spans="2:12">
      <c r="B3" s="17" t="s">
        <v>404</v>
      </c>
      <c r="C3" s="17" t="s">
        <v>403</v>
      </c>
      <c r="D3" s="17">
        <v>622.20000000000005</v>
      </c>
      <c r="F3" s="17" t="s">
        <v>441</v>
      </c>
      <c r="G3" s="17" t="s">
        <v>409</v>
      </c>
      <c r="H3" s="17">
        <v>622.5</v>
      </c>
      <c r="J3" s="17" t="s">
        <v>460</v>
      </c>
      <c r="K3" s="17" t="s">
        <v>403</v>
      </c>
      <c r="L3" s="17">
        <v>570</v>
      </c>
    </row>
    <row r="4" spans="2:12">
      <c r="B4" s="17" t="s">
        <v>405</v>
      </c>
      <c r="C4" s="17" t="s">
        <v>407</v>
      </c>
      <c r="D4" s="17">
        <v>617.6</v>
      </c>
      <c r="F4" s="17" t="s">
        <v>442</v>
      </c>
      <c r="G4" s="17" t="s">
        <v>403</v>
      </c>
      <c r="H4" s="17">
        <v>617.4</v>
      </c>
      <c r="J4" s="17" t="s">
        <v>461</v>
      </c>
      <c r="K4" s="17" t="s">
        <v>403</v>
      </c>
      <c r="L4" s="17">
        <v>556</v>
      </c>
    </row>
    <row r="5" spans="2:12">
      <c r="B5" s="17" t="s">
        <v>406</v>
      </c>
      <c r="C5" s="17" t="s">
        <v>403</v>
      </c>
      <c r="D5" s="17">
        <v>617.29999999999995</v>
      </c>
      <c r="F5" s="17" t="s">
        <v>443</v>
      </c>
      <c r="G5" s="17" t="s">
        <v>403</v>
      </c>
      <c r="H5" s="17">
        <v>613.4</v>
      </c>
      <c r="J5" s="17" t="s">
        <v>504</v>
      </c>
      <c r="K5" s="17" t="s">
        <v>505</v>
      </c>
      <c r="L5" s="17">
        <v>523</v>
      </c>
    </row>
    <row r="6" spans="2:12">
      <c r="B6" s="17" t="s">
        <v>408</v>
      </c>
      <c r="C6" s="17" t="s">
        <v>409</v>
      </c>
      <c r="D6" s="17">
        <v>613.9</v>
      </c>
      <c r="F6" s="17" t="s">
        <v>444</v>
      </c>
      <c r="G6" s="17" t="s">
        <v>435</v>
      </c>
      <c r="H6" s="17">
        <v>608.29999999999995</v>
      </c>
      <c r="J6" s="17" t="s">
        <v>462</v>
      </c>
      <c r="K6" s="17" t="s">
        <v>70</v>
      </c>
      <c r="L6" s="17">
        <v>521</v>
      </c>
    </row>
    <row r="7" spans="2:12">
      <c r="B7" s="17" t="s">
        <v>410</v>
      </c>
      <c r="C7" s="17" t="s">
        <v>411</v>
      </c>
      <c r="D7" s="17">
        <v>601.70000000000005</v>
      </c>
      <c r="F7" s="17" t="s">
        <v>445</v>
      </c>
      <c r="G7" s="17" t="s">
        <v>403</v>
      </c>
      <c r="H7" s="17">
        <v>604.6</v>
      </c>
      <c r="J7" s="17" t="s">
        <v>463</v>
      </c>
      <c r="K7" s="17" t="s">
        <v>435</v>
      </c>
      <c r="L7" s="17">
        <v>512</v>
      </c>
    </row>
    <row r="8" spans="2:12">
      <c r="B8" s="17" t="s">
        <v>412</v>
      </c>
      <c r="C8" s="17" t="s">
        <v>411</v>
      </c>
      <c r="D8" s="17">
        <v>594.1</v>
      </c>
      <c r="F8" s="17" t="s">
        <v>446</v>
      </c>
      <c r="G8" s="17" t="s">
        <v>409</v>
      </c>
      <c r="H8" s="17">
        <v>603.70000000000005</v>
      </c>
      <c r="J8" s="17" t="s">
        <v>130</v>
      </c>
      <c r="K8" s="17" t="s">
        <v>205</v>
      </c>
      <c r="L8" s="17">
        <v>504</v>
      </c>
    </row>
    <row r="9" spans="2:12">
      <c r="B9" s="17" t="s">
        <v>413</v>
      </c>
      <c r="C9" s="17" t="s">
        <v>409</v>
      </c>
      <c r="D9" s="17">
        <v>587.70000000000005</v>
      </c>
      <c r="F9" s="17" t="s">
        <v>447</v>
      </c>
      <c r="G9" s="17" t="s">
        <v>448</v>
      </c>
      <c r="H9" s="17">
        <v>601.29999999999995</v>
      </c>
      <c r="J9" s="17" t="s">
        <v>464</v>
      </c>
      <c r="K9" s="17" t="s">
        <v>424</v>
      </c>
      <c r="L9" s="17">
        <v>500</v>
      </c>
    </row>
    <row r="10" spans="2:12">
      <c r="B10" s="17" t="s">
        <v>414</v>
      </c>
      <c r="C10" s="17" t="s">
        <v>70</v>
      </c>
      <c r="D10" s="17">
        <v>586.29999999999995</v>
      </c>
      <c r="F10" s="17" t="s">
        <v>449</v>
      </c>
      <c r="G10" s="17" t="s">
        <v>411</v>
      </c>
      <c r="H10" s="17">
        <v>593</v>
      </c>
      <c r="J10" s="17" t="s">
        <v>132</v>
      </c>
      <c r="K10" s="17" t="s">
        <v>427</v>
      </c>
      <c r="L10" s="17">
        <v>490</v>
      </c>
    </row>
    <row r="11" spans="2:12">
      <c r="B11" s="17" t="s">
        <v>415</v>
      </c>
      <c r="C11" s="17" t="s">
        <v>416</v>
      </c>
      <c r="D11" s="17">
        <v>583.5</v>
      </c>
      <c r="F11" s="17" t="s">
        <v>450</v>
      </c>
      <c r="G11" s="17" t="s">
        <v>411</v>
      </c>
      <c r="H11" s="17">
        <v>592.70000000000005</v>
      </c>
    </row>
    <row r="12" spans="2:12">
      <c r="B12" s="17" t="s">
        <v>417</v>
      </c>
      <c r="C12" s="17" t="s">
        <v>409</v>
      </c>
      <c r="D12" s="17">
        <v>576.9</v>
      </c>
      <c r="F12" s="17" t="s">
        <v>451</v>
      </c>
      <c r="G12" s="17" t="s">
        <v>403</v>
      </c>
      <c r="H12" s="17">
        <v>591.20000000000005</v>
      </c>
      <c r="J12" s="17" t="s">
        <v>186</v>
      </c>
      <c r="K12" s="17"/>
      <c r="L12" s="17"/>
    </row>
    <row r="13" spans="2:12">
      <c r="B13" s="17" t="s">
        <v>141</v>
      </c>
      <c r="C13" s="17" t="s">
        <v>418</v>
      </c>
      <c r="D13" s="17">
        <v>575</v>
      </c>
      <c r="F13" s="17" t="s">
        <v>452</v>
      </c>
      <c r="G13" s="17" t="s">
        <v>411</v>
      </c>
      <c r="H13" s="17">
        <v>590.4</v>
      </c>
      <c r="J13" s="30" t="s">
        <v>196</v>
      </c>
      <c r="K13" s="30" t="s">
        <v>390</v>
      </c>
      <c r="L13" s="30" t="s">
        <v>393</v>
      </c>
    </row>
    <row r="14" spans="2:12">
      <c r="B14" s="17" t="s">
        <v>398</v>
      </c>
      <c r="C14" s="17" t="s">
        <v>419</v>
      </c>
      <c r="D14" s="17">
        <v>565.5</v>
      </c>
      <c r="F14" s="17" t="s">
        <v>453</v>
      </c>
      <c r="G14" s="17" t="s">
        <v>409</v>
      </c>
      <c r="H14" s="17">
        <v>585.4</v>
      </c>
      <c r="J14" s="17" t="s">
        <v>465</v>
      </c>
      <c r="K14" s="17" t="s">
        <v>466</v>
      </c>
      <c r="L14" s="17">
        <v>557</v>
      </c>
    </row>
    <row r="15" spans="2:12">
      <c r="B15" s="17" t="s">
        <v>420</v>
      </c>
      <c r="C15" s="17" t="s">
        <v>411</v>
      </c>
      <c r="D15" s="17">
        <v>560.9</v>
      </c>
      <c r="F15" s="17" t="s">
        <v>454</v>
      </c>
      <c r="G15" s="17" t="s">
        <v>411</v>
      </c>
      <c r="H15" s="17">
        <v>580.20000000000005</v>
      </c>
      <c r="J15" s="17" t="s">
        <v>122</v>
      </c>
      <c r="K15" s="17" t="s">
        <v>409</v>
      </c>
      <c r="L15" s="17">
        <v>547</v>
      </c>
    </row>
    <row r="16" spans="2:12">
      <c r="B16" s="17" t="s">
        <v>421</v>
      </c>
      <c r="C16" s="17" t="s">
        <v>411</v>
      </c>
      <c r="D16" s="17">
        <v>560.4</v>
      </c>
      <c r="F16" s="17" t="s">
        <v>455</v>
      </c>
      <c r="G16" s="17" t="s">
        <v>424</v>
      </c>
      <c r="H16" s="17">
        <v>566.29999999999995</v>
      </c>
      <c r="J16" s="17" t="s">
        <v>467</v>
      </c>
      <c r="K16" s="17" t="s">
        <v>409</v>
      </c>
      <c r="L16" s="17">
        <v>538</v>
      </c>
    </row>
    <row r="17" spans="2:12">
      <c r="B17" s="17" t="s">
        <v>422</v>
      </c>
      <c r="C17" s="17" t="s">
        <v>418</v>
      </c>
      <c r="D17" s="17">
        <v>559</v>
      </c>
      <c r="F17" s="17" t="s">
        <v>456</v>
      </c>
      <c r="G17" s="17" t="s">
        <v>424</v>
      </c>
      <c r="H17" s="17">
        <v>565.20000000000005</v>
      </c>
      <c r="J17" s="17" t="s">
        <v>468</v>
      </c>
      <c r="K17" s="17" t="s">
        <v>403</v>
      </c>
      <c r="L17" s="17">
        <v>537</v>
      </c>
    </row>
    <row r="18" spans="2:12">
      <c r="B18" s="17" t="s">
        <v>423</v>
      </c>
      <c r="C18" s="17" t="s">
        <v>424</v>
      </c>
      <c r="D18" s="17">
        <v>557.6</v>
      </c>
      <c r="F18" s="17" t="s">
        <v>457</v>
      </c>
      <c r="G18" s="17" t="s">
        <v>411</v>
      </c>
      <c r="H18" s="17"/>
      <c r="J18" s="17" t="s">
        <v>469</v>
      </c>
      <c r="K18" s="17" t="s">
        <v>411</v>
      </c>
      <c r="L18" s="17">
        <v>515</v>
      </c>
    </row>
    <row r="19" spans="2:12">
      <c r="B19" s="17" t="s">
        <v>425</v>
      </c>
      <c r="C19" s="17" t="s">
        <v>199</v>
      </c>
      <c r="D19" s="17">
        <v>550.70000000000005</v>
      </c>
      <c r="F19" s="17" t="s">
        <v>458</v>
      </c>
      <c r="G19" s="17" t="s">
        <v>409</v>
      </c>
      <c r="H19" s="17"/>
      <c r="J19" s="17" t="s">
        <v>470</v>
      </c>
      <c r="K19" s="17" t="s">
        <v>435</v>
      </c>
      <c r="L19" s="17">
        <v>505</v>
      </c>
    </row>
    <row r="20" spans="2:12">
      <c r="B20" s="17" t="s">
        <v>426</v>
      </c>
      <c r="C20" s="17" t="s">
        <v>427</v>
      </c>
      <c r="D20" s="17">
        <v>550.29999999999995</v>
      </c>
      <c r="F20" s="17" t="s">
        <v>459</v>
      </c>
      <c r="G20" s="17" t="s">
        <v>411</v>
      </c>
      <c r="H20" s="17"/>
    </row>
    <row r="21" spans="2:12">
      <c r="B21" s="17" t="s">
        <v>428</v>
      </c>
      <c r="C21" s="17" t="s">
        <v>429</v>
      </c>
      <c r="D21" s="17">
        <v>543.6</v>
      </c>
    </row>
    <row r="22" spans="2:12">
      <c r="B22" s="17" t="s">
        <v>430</v>
      </c>
      <c r="C22" s="17" t="s">
        <v>418</v>
      </c>
      <c r="D22" s="17">
        <v>531.1</v>
      </c>
    </row>
    <row r="23" spans="2:12">
      <c r="B23" s="17" t="s">
        <v>431</v>
      </c>
      <c r="C23" s="17" t="s">
        <v>411</v>
      </c>
      <c r="D23" s="17">
        <v>529.5</v>
      </c>
    </row>
    <row r="24" spans="2:12">
      <c r="B24" s="17" t="s">
        <v>432</v>
      </c>
      <c r="C24" s="17" t="s">
        <v>411</v>
      </c>
      <c r="D24" s="17">
        <v>519.1</v>
      </c>
    </row>
    <row r="25" spans="2:12">
      <c r="B25" s="17" t="s">
        <v>433</v>
      </c>
      <c r="C25" s="17" t="s">
        <v>418</v>
      </c>
      <c r="D25" s="17">
        <v>517</v>
      </c>
    </row>
    <row r="26" spans="2:12">
      <c r="B26" s="17" t="s">
        <v>434</v>
      </c>
      <c r="C26" s="17" t="s">
        <v>435</v>
      </c>
      <c r="D26" s="17">
        <v>510.7</v>
      </c>
    </row>
    <row r="27" spans="2:12">
      <c r="B27" s="17" t="s">
        <v>436</v>
      </c>
      <c r="C27" s="17" t="s">
        <v>435</v>
      </c>
      <c r="D27" s="17">
        <v>471.2</v>
      </c>
    </row>
    <row r="28" spans="2:12">
      <c r="B28" s="17" t="s">
        <v>437</v>
      </c>
      <c r="C28" s="17" t="s">
        <v>438</v>
      </c>
      <c r="D28" s="17"/>
    </row>
    <row r="29" spans="2:12">
      <c r="B29" s="17" t="s">
        <v>439</v>
      </c>
      <c r="C29" s="17" t="s">
        <v>435</v>
      </c>
      <c r="D29" s="17"/>
    </row>
    <row r="30" spans="2:12">
      <c r="B30" s="17" t="s">
        <v>440</v>
      </c>
      <c r="C30" s="17" t="s">
        <v>427</v>
      </c>
      <c r="D30" s="17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3EC2-5AE6-4761-8D6A-2BD7EB8F4D62}">
  <dimension ref="B1:D39"/>
  <sheetViews>
    <sheetView topLeftCell="A11" workbookViewId="0">
      <selection activeCell="B25" sqref="B25"/>
    </sheetView>
  </sheetViews>
  <sheetFormatPr defaultRowHeight="18"/>
  <sheetData>
    <row r="1" spans="2:4">
      <c r="B1" t="s">
        <v>473</v>
      </c>
    </row>
    <row r="2" spans="2:4">
      <c r="B2" t="s">
        <v>196</v>
      </c>
      <c r="C2" t="s">
        <v>390</v>
      </c>
      <c r="D2" t="s">
        <v>393</v>
      </c>
    </row>
    <row r="3" spans="2:4">
      <c r="B3" t="s">
        <v>474</v>
      </c>
      <c r="C3" t="s">
        <v>403</v>
      </c>
      <c r="D3">
        <v>623.6</v>
      </c>
    </row>
    <row r="4" spans="2:4">
      <c r="B4" t="s">
        <v>475</v>
      </c>
      <c r="C4" t="s">
        <v>403</v>
      </c>
      <c r="D4">
        <v>617.1</v>
      </c>
    </row>
    <row r="5" spans="2:4">
      <c r="B5" t="s">
        <v>476</v>
      </c>
      <c r="C5" t="s">
        <v>427</v>
      </c>
      <c r="D5">
        <v>612.70000000000005</v>
      </c>
    </row>
    <row r="6" spans="2:4">
      <c r="B6" t="s">
        <v>477</v>
      </c>
      <c r="C6" t="s">
        <v>427</v>
      </c>
      <c r="D6">
        <v>609.4</v>
      </c>
    </row>
    <row r="7" spans="2:4">
      <c r="B7" t="s">
        <v>478</v>
      </c>
      <c r="C7" t="s">
        <v>438</v>
      </c>
      <c r="D7">
        <v>606.70000000000005</v>
      </c>
    </row>
    <row r="8" spans="2:4">
      <c r="B8" t="s">
        <v>479</v>
      </c>
      <c r="C8" t="s">
        <v>427</v>
      </c>
      <c r="D8">
        <v>606.6</v>
      </c>
    </row>
    <row r="9" spans="2:4">
      <c r="B9" t="s">
        <v>480</v>
      </c>
      <c r="C9" t="s">
        <v>438</v>
      </c>
      <c r="D9">
        <v>605.79999999999995</v>
      </c>
    </row>
    <row r="10" spans="2:4">
      <c r="B10" t="s">
        <v>481</v>
      </c>
      <c r="C10" t="s">
        <v>435</v>
      </c>
      <c r="D10">
        <v>605.6</v>
      </c>
    </row>
    <row r="11" spans="2:4">
      <c r="B11" t="s">
        <v>482</v>
      </c>
      <c r="C11" t="s">
        <v>427</v>
      </c>
      <c r="D11">
        <v>602.79999999999995</v>
      </c>
    </row>
    <row r="12" spans="2:4">
      <c r="B12" t="s">
        <v>10</v>
      </c>
      <c r="C12" t="s">
        <v>409</v>
      </c>
      <c r="D12">
        <v>602.79999999999995</v>
      </c>
    </row>
    <row r="13" spans="2:4">
      <c r="B13" t="s">
        <v>483</v>
      </c>
      <c r="C13" t="s">
        <v>409</v>
      </c>
      <c r="D13">
        <v>602.1</v>
      </c>
    </row>
    <row r="14" spans="2:4">
      <c r="B14" t="s">
        <v>484</v>
      </c>
      <c r="C14" t="s">
        <v>411</v>
      </c>
      <c r="D14">
        <v>599.29999999999995</v>
      </c>
    </row>
    <row r="15" spans="2:4">
      <c r="B15" t="s">
        <v>124</v>
      </c>
      <c r="C15" t="s">
        <v>435</v>
      </c>
      <c r="D15">
        <v>598.5</v>
      </c>
    </row>
    <row r="16" spans="2:4">
      <c r="B16" t="s">
        <v>485</v>
      </c>
      <c r="C16" t="s">
        <v>500</v>
      </c>
      <c r="D16">
        <v>595.20000000000005</v>
      </c>
    </row>
    <row r="17" spans="2:4">
      <c r="B17" t="s">
        <v>486</v>
      </c>
      <c r="C17" t="s">
        <v>409</v>
      </c>
      <c r="D17">
        <v>595</v>
      </c>
    </row>
    <row r="18" spans="2:4">
      <c r="B18" t="s">
        <v>487</v>
      </c>
      <c r="C18" t="s">
        <v>427</v>
      </c>
      <c r="D18">
        <v>594.5</v>
      </c>
    </row>
    <row r="19" spans="2:4">
      <c r="B19" t="s">
        <v>488</v>
      </c>
      <c r="C19" t="s">
        <v>207</v>
      </c>
      <c r="D19">
        <v>592.70000000000005</v>
      </c>
    </row>
    <row r="20" spans="2:4">
      <c r="B20" t="s">
        <v>489</v>
      </c>
      <c r="C20" t="s">
        <v>70</v>
      </c>
      <c r="D20">
        <v>592.29999999999995</v>
      </c>
    </row>
    <row r="21" spans="2:4">
      <c r="B21" t="s">
        <v>490</v>
      </c>
      <c r="C21" t="s">
        <v>438</v>
      </c>
      <c r="D21">
        <v>592.29999999999995</v>
      </c>
    </row>
    <row r="22" spans="2:4">
      <c r="B22" t="s">
        <v>491</v>
      </c>
      <c r="C22" t="s">
        <v>427</v>
      </c>
      <c r="D22">
        <v>590.1</v>
      </c>
    </row>
    <row r="23" spans="2:4">
      <c r="B23" t="s">
        <v>492</v>
      </c>
      <c r="C23" t="s">
        <v>411</v>
      </c>
      <c r="D23">
        <v>589.1</v>
      </c>
    </row>
    <row r="24" spans="2:4">
      <c r="B24" t="s">
        <v>493</v>
      </c>
      <c r="C24" t="s">
        <v>424</v>
      </c>
      <c r="D24">
        <v>582.20000000000005</v>
      </c>
    </row>
    <row r="25" spans="2:4">
      <c r="B25" t="s">
        <v>512</v>
      </c>
      <c r="C25" t="s">
        <v>438</v>
      </c>
      <c r="D25">
        <v>578.4</v>
      </c>
    </row>
    <row r="26" spans="2:4">
      <c r="B26" t="s">
        <v>464</v>
      </c>
      <c r="C26" t="s">
        <v>424</v>
      </c>
      <c r="D26">
        <v>576.70000000000005</v>
      </c>
    </row>
    <row r="27" spans="2:4">
      <c r="B27" t="s">
        <v>494</v>
      </c>
      <c r="C27" t="s">
        <v>501</v>
      </c>
      <c r="D27">
        <v>571.79999999999995</v>
      </c>
    </row>
    <row r="28" spans="2:4">
      <c r="B28" t="s">
        <v>463</v>
      </c>
      <c r="C28" t="s">
        <v>435</v>
      </c>
      <c r="D28">
        <v>568.20000000000005</v>
      </c>
    </row>
    <row r="29" spans="2:4">
      <c r="B29" t="s">
        <v>495</v>
      </c>
      <c r="C29" t="s">
        <v>424</v>
      </c>
      <c r="D29">
        <v>563</v>
      </c>
    </row>
    <row r="30" spans="2:4">
      <c r="B30" t="s">
        <v>151</v>
      </c>
      <c r="C30" t="s">
        <v>409</v>
      </c>
      <c r="D30">
        <v>548</v>
      </c>
    </row>
    <row r="31" spans="2:4">
      <c r="B31" t="s">
        <v>53</v>
      </c>
      <c r="C31" t="s">
        <v>411</v>
      </c>
      <c r="D31">
        <v>547.6</v>
      </c>
    </row>
    <row r="32" spans="2:4">
      <c r="B32" t="s">
        <v>496</v>
      </c>
      <c r="C32" t="s">
        <v>438</v>
      </c>
      <c r="D32">
        <v>547.20000000000005</v>
      </c>
    </row>
    <row r="33" spans="2:4">
      <c r="B33" t="s">
        <v>106</v>
      </c>
      <c r="C33" t="s">
        <v>409</v>
      </c>
      <c r="D33">
        <v>543</v>
      </c>
    </row>
    <row r="34" spans="2:4">
      <c r="B34" t="s">
        <v>497</v>
      </c>
      <c r="C34" t="s">
        <v>70</v>
      </c>
      <c r="D34">
        <v>537.29999999999995</v>
      </c>
    </row>
    <row r="35" spans="2:4">
      <c r="B35" t="s">
        <v>178</v>
      </c>
      <c r="C35" t="s">
        <v>424</v>
      </c>
      <c r="D35">
        <v>503.9</v>
      </c>
    </row>
    <row r="36" spans="2:4">
      <c r="B36" t="s">
        <v>498</v>
      </c>
      <c r="C36" t="s">
        <v>403</v>
      </c>
    </row>
    <row r="37" spans="2:4">
      <c r="B37" t="s">
        <v>499</v>
      </c>
      <c r="C37" t="s">
        <v>70</v>
      </c>
    </row>
    <row r="38" spans="2:4">
      <c r="B38" t="s">
        <v>35</v>
      </c>
      <c r="C38" t="s">
        <v>427</v>
      </c>
    </row>
    <row r="39" spans="2:4">
      <c r="B39" t="s">
        <v>38</v>
      </c>
      <c r="C39" t="s">
        <v>409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639D-E7D8-4604-A808-B80A5AB658DE}">
  <dimension ref="A1:O276"/>
  <sheetViews>
    <sheetView topLeftCell="E5" zoomScale="76" workbookViewId="0">
      <selection activeCell="L14" sqref="L14"/>
    </sheetView>
  </sheetViews>
  <sheetFormatPr defaultRowHeight="18"/>
  <cols>
    <col min="1" max="1" width="0" hidden="1" customWidth="1"/>
    <col min="2" max="2" width="2.75" hidden="1" customWidth="1"/>
    <col min="3" max="3" width="3" hidden="1" customWidth="1"/>
    <col min="4" max="4" width="3.25" hidden="1" customWidth="1"/>
    <col min="5" max="5" width="14.5" style="8" customWidth="1"/>
    <col min="6" max="6" width="5.58203125" customWidth="1"/>
    <col min="7" max="7" width="10.5" bestFit="1" customWidth="1"/>
    <col min="8" max="8" width="11.75" bestFit="1" customWidth="1"/>
    <col min="9" max="9" width="4.5" style="36" customWidth="1"/>
    <col min="12" max="12" width="11.5" bestFit="1" customWidth="1"/>
    <col min="13" max="13" width="11.75" bestFit="1" customWidth="1"/>
    <col min="14" max="14" width="4.5" bestFit="1" customWidth="1"/>
  </cols>
  <sheetData>
    <row r="1" spans="1:15">
      <c r="E1" s="1" t="s">
        <v>192</v>
      </c>
      <c r="G1" s="43" t="s">
        <v>193</v>
      </c>
      <c r="H1" s="43"/>
      <c r="I1" s="44"/>
      <c r="J1" s="43"/>
      <c r="L1" t="s">
        <v>194</v>
      </c>
    </row>
    <row r="2" spans="1:15" ht="14.25" customHeight="1">
      <c r="E2" s="2" t="s">
        <v>195</v>
      </c>
      <c r="G2" s="17" t="s">
        <v>196</v>
      </c>
      <c r="H2" s="17" t="s">
        <v>197</v>
      </c>
      <c r="I2" s="37"/>
      <c r="J2" s="17" t="s">
        <v>198</v>
      </c>
      <c r="L2" s="17" t="s">
        <v>196</v>
      </c>
      <c r="M2" s="17" t="s">
        <v>197</v>
      </c>
      <c r="N2" s="17"/>
      <c r="O2" s="17" t="s">
        <v>198</v>
      </c>
    </row>
    <row r="3" spans="1:15">
      <c r="E3" s="2" t="s">
        <v>199</v>
      </c>
      <c r="F3" s="4"/>
      <c r="G3" s="17" t="s">
        <v>345</v>
      </c>
      <c r="H3" s="17" t="s">
        <v>195</v>
      </c>
      <c r="I3" s="40">
        <v>4</v>
      </c>
      <c r="J3" s="5" t="s">
        <v>344</v>
      </c>
      <c r="L3" s="5" t="s">
        <v>280</v>
      </c>
      <c r="M3" s="5" t="s">
        <v>275</v>
      </c>
      <c r="N3" s="5">
        <v>4</v>
      </c>
      <c r="O3" s="5" t="s">
        <v>202</v>
      </c>
    </row>
    <row r="4" spans="1:15">
      <c r="E4" s="2" t="s">
        <v>203</v>
      </c>
      <c r="F4" s="6"/>
      <c r="G4" s="17" t="s">
        <v>346</v>
      </c>
      <c r="H4" s="17" t="s">
        <v>195</v>
      </c>
      <c r="I4" s="40">
        <v>4</v>
      </c>
      <c r="J4" s="5" t="s">
        <v>344</v>
      </c>
      <c r="L4" s="5" t="s">
        <v>282</v>
      </c>
      <c r="M4" s="5" t="s">
        <v>275</v>
      </c>
      <c r="N4" s="5">
        <v>4</v>
      </c>
      <c r="O4" s="5" t="s">
        <v>202</v>
      </c>
    </row>
    <row r="5" spans="1:15">
      <c r="E5" s="2" t="s">
        <v>204</v>
      </c>
      <c r="F5" s="7"/>
      <c r="G5" s="17" t="s">
        <v>347</v>
      </c>
      <c r="H5" s="17" t="s">
        <v>195</v>
      </c>
      <c r="I5" s="40">
        <v>4</v>
      </c>
      <c r="J5" s="5" t="s">
        <v>344</v>
      </c>
      <c r="L5" s="5" t="s">
        <v>277</v>
      </c>
      <c r="M5" s="5" t="s">
        <v>275</v>
      </c>
      <c r="N5" s="5">
        <v>3</v>
      </c>
      <c r="O5" s="5" t="s">
        <v>202</v>
      </c>
    </row>
    <row r="6" spans="1:15">
      <c r="E6" s="2" t="s">
        <v>205</v>
      </c>
      <c r="F6" s="6"/>
      <c r="G6" s="17" t="s">
        <v>348</v>
      </c>
      <c r="H6" s="17" t="s">
        <v>195</v>
      </c>
      <c r="I6" s="37">
        <v>4</v>
      </c>
      <c r="J6" s="5" t="s">
        <v>344</v>
      </c>
      <c r="L6" s="5" t="s">
        <v>278</v>
      </c>
      <c r="M6" s="5" t="s">
        <v>275</v>
      </c>
      <c r="N6" s="5">
        <v>3</v>
      </c>
      <c r="O6" s="5" t="s">
        <v>202</v>
      </c>
    </row>
    <row r="7" spans="1:15">
      <c r="E7" s="2" t="s">
        <v>207</v>
      </c>
      <c r="F7" s="7"/>
      <c r="G7" s="17" t="s">
        <v>349</v>
      </c>
      <c r="H7" s="17" t="s">
        <v>195</v>
      </c>
      <c r="I7" s="37">
        <v>4</v>
      </c>
      <c r="J7" s="5" t="s">
        <v>344</v>
      </c>
      <c r="L7" s="5" t="s">
        <v>274</v>
      </c>
      <c r="M7" s="5" t="s">
        <v>275</v>
      </c>
      <c r="N7" s="5">
        <v>2</v>
      </c>
      <c r="O7" s="5" t="s">
        <v>202</v>
      </c>
    </row>
    <row r="8" spans="1:15">
      <c r="E8" s="2" t="s">
        <v>210</v>
      </c>
      <c r="F8" s="4"/>
      <c r="G8" s="17" t="s">
        <v>350</v>
      </c>
      <c r="H8" s="17" t="s">
        <v>195</v>
      </c>
      <c r="I8" s="37">
        <v>3</v>
      </c>
      <c r="J8" s="5" t="s">
        <v>344</v>
      </c>
      <c r="L8" s="5" t="s">
        <v>276</v>
      </c>
      <c r="M8" s="5" t="s">
        <v>275</v>
      </c>
      <c r="N8" s="5">
        <v>2</v>
      </c>
      <c r="O8" s="5" t="s">
        <v>202</v>
      </c>
    </row>
    <row r="9" spans="1:15">
      <c r="A9" s="8"/>
      <c r="B9" s="8"/>
      <c r="C9" s="8"/>
      <c r="E9" s="2" t="s">
        <v>213</v>
      </c>
      <c r="G9" s="17" t="s">
        <v>351</v>
      </c>
      <c r="H9" s="17" t="s">
        <v>195</v>
      </c>
      <c r="I9" s="37">
        <v>3</v>
      </c>
      <c r="J9" s="5" t="s">
        <v>344</v>
      </c>
      <c r="L9" s="17" t="s">
        <v>510</v>
      </c>
      <c r="M9" s="5" t="s">
        <v>199</v>
      </c>
      <c r="N9" s="17"/>
      <c r="O9" s="5" t="s">
        <v>240</v>
      </c>
    </row>
    <row r="10" spans="1:15">
      <c r="A10" s="8"/>
      <c r="B10" s="8"/>
      <c r="C10" s="8"/>
      <c r="E10" s="2" t="s">
        <v>216</v>
      </c>
      <c r="G10" s="17" t="s">
        <v>352</v>
      </c>
      <c r="H10" s="17" t="s">
        <v>195</v>
      </c>
      <c r="I10" s="38">
        <v>2</v>
      </c>
      <c r="J10" s="5" t="s">
        <v>344</v>
      </c>
      <c r="L10" s="5" t="s">
        <v>395</v>
      </c>
      <c r="M10" s="5" t="s">
        <v>227</v>
      </c>
      <c r="N10" s="5">
        <v>4</v>
      </c>
      <c r="O10" s="5" t="s">
        <v>202</v>
      </c>
    </row>
    <row r="11" spans="1:15">
      <c r="A11" s="9"/>
      <c r="B11" s="9"/>
      <c r="C11" s="8"/>
      <c r="E11" s="2" t="s">
        <v>8</v>
      </c>
      <c r="G11" s="17" t="s">
        <v>353</v>
      </c>
      <c r="H11" s="17" t="s">
        <v>195</v>
      </c>
      <c r="I11" s="38">
        <v>2</v>
      </c>
      <c r="J11" s="5" t="s">
        <v>344</v>
      </c>
      <c r="L11" s="5" t="s">
        <v>231</v>
      </c>
      <c r="M11" s="5" t="s">
        <v>227</v>
      </c>
      <c r="N11" s="5">
        <v>3</v>
      </c>
      <c r="O11" s="5" t="s">
        <v>202</v>
      </c>
    </row>
    <row r="12" spans="1:15">
      <c r="A12" s="8"/>
      <c r="B12" s="8"/>
      <c r="C12" s="8"/>
      <c r="E12" s="10" t="s">
        <v>221</v>
      </c>
      <c r="G12" s="17" t="s">
        <v>354</v>
      </c>
      <c r="H12" s="17" t="s">
        <v>195</v>
      </c>
      <c r="I12" s="38">
        <v>2</v>
      </c>
      <c r="J12" s="5" t="s">
        <v>344</v>
      </c>
      <c r="L12" s="5" t="s">
        <v>233</v>
      </c>
      <c r="M12" s="5" t="s">
        <v>227</v>
      </c>
      <c r="N12" s="5">
        <v>3</v>
      </c>
      <c r="O12" s="5" t="s">
        <v>202</v>
      </c>
    </row>
    <row r="13" spans="1:15">
      <c r="A13" s="8"/>
      <c r="B13" s="8"/>
      <c r="C13" s="8"/>
      <c r="G13" s="17" t="s">
        <v>355</v>
      </c>
      <c r="H13" s="17" t="s">
        <v>195</v>
      </c>
      <c r="I13" s="38">
        <v>2</v>
      </c>
      <c r="J13" s="5" t="s">
        <v>344</v>
      </c>
      <c r="L13" s="5" t="s">
        <v>235</v>
      </c>
      <c r="M13" s="5" t="s">
        <v>227</v>
      </c>
      <c r="N13" s="5">
        <v>2</v>
      </c>
      <c r="O13" s="5" t="s">
        <v>202</v>
      </c>
    </row>
    <row r="14" spans="1:15">
      <c r="A14" s="8"/>
      <c r="B14" s="8"/>
      <c r="C14" s="8"/>
      <c r="G14" s="5" t="s">
        <v>356</v>
      </c>
      <c r="H14" s="5" t="s">
        <v>357</v>
      </c>
      <c r="I14" s="38">
        <v>4</v>
      </c>
      <c r="J14" s="5" t="s">
        <v>201</v>
      </c>
      <c r="L14" s="5" t="s">
        <v>237</v>
      </c>
      <c r="M14" s="5" t="s">
        <v>227</v>
      </c>
      <c r="N14" s="5">
        <v>2</v>
      </c>
      <c r="O14" s="5" t="s">
        <v>202</v>
      </c>
    </row>
    <row r="15" spans="1:15">
      <c r="A15" s="8"/>
      <c r="B15" s="8"/>
      <c r="C15" s="8"/>
      <c r="G15" s="5" t="s">
        <v>358</v>
      </c>
      <c r="H15" s="5" t="s">
        <v>357</v>
      </c>
      <c r="I15" s="38">
        <v>3</v>
      </c>
      <c r="J15" s="5" t="s">
        <v>201</v>
      </c>
      <c r="L15" s="5" t="s">
        <v>239</v>
      </c>
      <c r="M15" s="5" t="s">
        <v>227</v>
      </c>
      <c r="N15" s="5">
        <v>2</v>
      </c>
      <c r="O15" s="5" t="s">
        <v>202</v>
      </c>
    </row>
    <row r="16" spans="1:15">
      <c r="A16" s="8"/>
      <c r="B16" s="8"/>
      <c r="C16" s="8"/>
      <c r="G16" s="5" t="s">
        <v>370</v>
      </c>
      <c r="H16" s="5" t="s">
        <v>275</v>
      </c>
      <c r="I16" s="38">
        <v>4</v>
      </c>
      <c r="J16" s="5" t="s">
        <v>201</v>
      </c>
      <c r="L16" s="5" t="s">
        <v>206</v>
      </c>
      <c r="M16" s="5" t="s">
        <v>200</v>
      </c>
      <c r="N16" s="5">
        <v>4</v>
      </c>
      <c r="O16" s="5" t="s">
        <v>202</v>
      </c>
    </row>
    <row r="17" spans="1:15">
      <c r="A17" s="8"/>
      <c r="B17" s="8"/>
      <c r="C17" s="8"/>
      <c r="G17" s="5" t="s">
        <v>371</v>
      </c>
      <c r="H17" s="5" t="s">
        <v>275</v>
      </c>
      <c r="I17" s="38">
        <v>4</v>
      </c>
      <c r="J17" s="5" t="s">
        <v>201</v>
      </c>
      <c r="L17" s="5" t="s">
        <v>209</v>
      </c>
      <c r="M17" s="5" t="s">
        <v>200</v>
      </c>
      <c r="N17" s="5">
        <v>4</v>
      </c>
      <c r="O17" s="5" t="s">
        <v>202</v>
      </c>
    </row>
    <row r="18" spans="1:15">
      <c r="A18" s="8"/>
      <c r="B18" s="8"/>
      <c r="C18" s="8"/>
      <c r="G18" s="5" t="s">
        <v>372</v>
      </c>
      <c r="H18" s="5" t="s">
        <v>275</v>
      </c>
      <c r="I18" s="38">
        <v>4</v>
      </c>
      <c r="J18" s="5" t="s">
        <v>201</v>
      </c>
      <c r="L18" s="5" t="s">
        <v>212</v>
      </c>
      <c r="M18" s="5" t="s">
        <v>200</v>
      </c>
      <c r="N18" s="5">
        <v>3</v>
      </c>
      <c r="O18" s="5" t="s">
        <v>202</v>
      </c>
    </row>
    <row r="19" spans="1:15">
      <c r="A19" s="8"/>
      <c r="B19" s="8"/>
      <c r="C19" s="8"/>
      <c r="G19" s="5" t="s">
        <v>373</v>
      </c>
      <c r="H19" s="5" t="s">
        <v>275</v>
      </c>
      <c r="I19" s="38">
        <v>4</v>
      </c>
      <c r="J19" s="5" t="s">
        <v>201</v>
      </c>
      <c r="L19" s="5" t="s">
        <v>215</v>
      </c>
      <c r="M19" s="5" t="s">
        <v>200</v>
      </c>
      <c r="N19" s="5">
        <v>3</v>
      </c>
      <c r="O19" s="5" t="s">
        <v>202</v>
      </c>
    </row>
    <row r="20" spans="1:15">
      <c r="A20" s="9"/>
      <c r="B20" s="9"/>
      <c r="C20" s="8"/>
      <c r="G20" s="5" t="s">
        <v>363</v>
      </c>
      <c r="H20" s="5" t="s">
        <v>275</v>
      </c>
      <c r="I20" s="38">
        <v>3</v>
      </c>
      <c r="J20" s="5" t="s">
        <v>201</v>
      </c>
      <c r="L20" s="5" t="s">
        <v>218</v>
      </c>
      <c r="M20" s="5" t="s">
        <v>200</v>
      </c>
      <c r="N20" s="5">
        <v>2</v>
      </c>
      <c r="O20" s="5" t="s">
        <v>202</v>
      </c>
    </row>
    <row r="21" spans="1:15">
      <c r="A21" s="8"/>
      <c r="B21" s="8"/>
      <c r="C21" s="8"/>
      <c r="G21" s="5" t="s">
        <v>364</v>
      </c>
      <c r="H21" s="5" t="s">
        <v>275</v>
      </c>
      <c r="I21" s="38">
        <v>3</v>
      </c>
      <c r="J21" s="5" t="s">
        <v>201</v>
      </c>
      <c r="L21" s="5" t="s">
        <v>220</v>
      </c>
      <c r="M21" s="5" t="s">
        <v>200</v>
      </c>
      <c r="N21" s="5">
        <v>2</v>
      </c>
      <c r="O21" s="5" t="s">
        <v>202</v>
      </c>
    </row>
    <row r="22" spans="1:15">
      <c r="A22" s="8"/>
      <c r="B22" s="8"/>
      <c r="C22" s="8"/>
      <c r="G22" s="5" t="s">
        <v>365</v>
      </c>
      <c r="H22" s="5" t="s">
        <v>275</v>
      </c>
      <c r="I22" s="38">
        <v>3</v>
      </c>
      <c r="J22" s="5" t="s">
        <v>201</v>
      </c>
      <c r="L22" s="5" t="s">
        <v>223</v>
      </c>
      <c r="M22" s="5" t="s">
        <v>200</v>
      </c>
      <c r="N22" s="5">
        <v>2</v>
      </c>
      <c r="O22" s="5" t="s">
        <v>202</v>
      </c>
    </row>
    <row r="23" spans="1:15">
      <c r="A23" s="11"/>
      <c r="B23" s="8"/>
      <c r="C23" s="8"/>
      <c r="G23" s="5" t="s">
        <v>366</v>
      </c>
      <c r="H23" s="5" t="s">
        <v>275</v>
      </c>
      <c r="I23" s="38">
        <v>3</v>
      </c>
      <c r="J23" s="5" t="s">
        <v>201</v>
      </c>
      <c r="L23" s="5" t="s">
        <v>225</v>
      </c>
      <c r="M23" s="5" t="s">
        <v>200</v>
      </c>
      <c r="N23" s="5">
        <v>2</v>
      </c>
      <c r="O23" s="5" t="s">
        <v>202</v>
      </c>
    </row>
    <row r="24" spans="1:15">
      <c r="A24" s="8"/>
      <c r="B24" s="8"/>
      <c r="C24" s="8"/>
      <c r="G24" s="5" t="s">
        <v>367</v>
      </c>
      <c r="H24" s="5" t="s">
        <v>275</v>
      </c>
      <c r="I24" s="38">
        <v>3</v>
      </c>
      <c r="J24" s="5" t="s">
        <v>201</v>
      </c>
      <c r="L24" s="5" t="s">
        <v>244</v>
      </c>
      <c r="M24" s="5" t="s">
        <v>241</v>
      </c>
      <c r="N24" s="5">
        <v>4</v>
      </c>
      <c r="O24" s="5" t="s">
        <v>202</v>
      </c>
    </row>
    <row r="25" spans="1:15">
      <c r="A25" s="8"/>
      <c r="B25" s="8"/>
      <c r="C25" s="8"/>
      <c r="G25" s="5" t="s">
        <v>368</v>
      </c>
      <c r="H25" s="5" t="s">
        <v>275</v>
      </c>
      <c r="I25" s="38">
        <v>3</v>
      </c>
      <c r="J25" s="5" t="s">
        <v>201</v>
      </c>
      <c r="L25" s="5" t="s">
        <v>246</v>
      </c>
      <c r="M25" s="5" t="s">
        <v>241</v>
      </c>
      <c r="N25" s="5">
        <v>4</v>
      </c>
      <c r="O25" s="5" t="s">
        <v>202</v>
      </c>
    </row>
    <row r="26" spans="1:15">
      <c r="A26" s="8"/>
      <c r="B26" s="8"/>
      <c r="C26" s="8"/>
      <c r="G26" s="5" t="s">
        <v>369</v>
      </c>
      <c r="H26" s="5" t="s">
        <v>275</v>
      </c>
      <c r="I26" s="38">
        <v>3</v>
      </c>
      <c r="J26" s="5" t="s">
        <v>201</v>
      </c>
      <c r="L26" s="5" t="s">
        <v>248</v>
      </c>
      <c r="M26" s="5" t="s">
        <v>241</v>
      </c>
      <c r="N26" s="5">
        <v>4</v>
      </c>
      <c r="O26" s="5" t="s">
        <v>202</v>
      </c>
    </row>
    <row r="27" spans="1:15">
      <c r="A27" s="8"/>
      <c r="B27" s="8"/>
      <c r="C27" s="8"/>
      <c r="G27" s="5" t="s">
        <v>359</v>
      </c>
      <c r="H27" s="5" t="s">
        <v>275</v>
      </c>
      <c r="I27" s="38">
        <v>2</v>
      </c>
      <c r="J27" s="5" t="s">
        <v>201</v>
      </c>
      <c r="L27" s="5" t="s">
        <v>249</v>
      </c>
      <c r="M27" s="5" t="s">
        <v>241</v>
      </c>
      <c r="N27" s="5">
        <v>4</v>
      </c>
      <c r="O27" s="5" t="s">
        <v>202</v>
      </c>
    </row>
    <row r="28" spans="1:15">
      <c r="A28" s="8"/>
      <c r="B28" s="8"/>
      <c r="C28" s="8"/>
      <c r="G28" s="5" t="s">
        <v>360</v>
      </c>
      <c r="H28" s="5" t="s">
        <v>275</v>
      </c>
      <c r="I28" s="38">
        <v>2</v>
      </c>
      <c r="J28" s="5" t="s">
        <v>201</v>
      </c>
      <c r="L28" s="5" t="s">
        <v>251</v>
      </c>
      <c r="M28" s="5" t="s">
        <v>241</v>
      </c>
      <c r="N28" s="5">
        <v>4</v>
      </c>
      <c r="O28" s="5" t="s">
        <v>202</v>
      </c>
    </row>
    <row r="29" spans="1:15">
      <c r="A29" s="8"/>
      <c r="B29" s="8"/>
      <c r="C29" s="8"/>
      <c r="G29" s="5" t="s">
        <v>361</v>
      </c>
      <c r="H29" s="5" t="s">
        <v>275</v>
      </c>
      <c r="I29" s="38">
        <v>2</v>
      </c>
      <c r="J29" s="5" t="s">
        <v>201</v>
      </c>
      <c r="L29" s="5" t="s">
        <v>253</v>
      </c>
      <c r="M29" s="5" t="s">
        <v>241</v>
      </c>
      <c r="N29" s="5">
        <v>2</v>
      </c>
      <c r="O29" s="5" t="s">
        <v>202</v>
      </c>
    </row>
    <row r="30" spans="1:15">
      <c r="A30" s="8"/>
      <c r="B30" s="8"/>
      <c r="C30" s="8"/>
      <c r="G30" s="5" t="s">
        <v>362</v>
      </c>
      <c r="H30" s="5" t="s">
        <v>275</v>
      </c>
      <c r="I30" s="38">
        <v>2</v>
      </c>
      <c r="J30" s="5" t="s">
        <v>201</v>
      </c>
      <c r="L30" s="5" t="s">
        <v>255</v>
      </c>
      <c r="M30" s="5" t="s">
        <v>241</v>
      </c>
      <c r="N30" s="5">
        <v>2</v>
      </c>
      <c r="O30" s="5" t="s">
        <v>202</v>
      </c>
    </row>
    <row r="31" spans="1:15">
      <c r="A31" s="8"/>
      <c r="B31" s="8"/>
      <c r="C31" s="8"/>
      <c r="G31" s="5" t="s">
        <v>242</v>
      </c>
      <c r="H31" s="5" t="s">
        <v>227</v>
      </c>
      <c r="I31" s="38">
        <v>4</v>
      </c>
      <c r="J31" s="5" t="s">
        <v>201</v>
      </c>
      <c r="L31" s="5" t="s">
        <v>257</v>
      </c>
      <c r="M31" s="5" t="s">
        <v>241</v>
      </c>
      <c r="N31" s="5">
        <v>2</v>
      </c>
      <c r="O31" s="5" t="s">
        <v>202</v>
      </c>
    </row>
    <row r="32" spans="1:15">
      <c r="A32" s="8"/>
      <c r="B32" s="8"/>
      <c r="C32" s="8"/>
      <c r="G32" s="5" t="s">
        <v>243</v>
      </c>
      <c r="H32" s="5" t="s">
        <v>227</v>
      </c>
      <c r="I32" s="38">
        <v>4</v>
      </c>
      <c r="J32" s="5" t="s">
        <v>201</v>
      </c>
      <c r="L32" s="5" t="s">
        <v>259</v>
      </c>
      <c r="M32" s="5" t="s">
        <v>241</v>
      </c>
      <c r="N32" s="5">
        <v>2</v>
      </c>
      <c r="O32" s="5" t="s">
        <v>202</v>
      </c>
    </row>
    <row r="33" spans="1:15">
      <c r="A33" s="8"/>
      <c r="B33" s="8"/>
      <c r="C33" s="8"/>
      <c r="G33" s="5" t="s">
        <v>245</v>
      </c>
      <c r="H33" s="5" t="s">
        <v>227</v>
      </c>
      <c r="I33" s="38">
        <v>4</v>
      </c>
      <c r="J33" s="5" t="s">
        <v>201</v>
      </c>
      <c r="L33" s="5" t="s">
        <v>261</v>
      </c>
      <c r="M33" s="5" t="s">
        <v>241</v>
      </c>
      <c r="N33" s="5">
        <v>2</v>
      </c>
      <c r="O33" s="5" t="s">
        <v>202</v>
      </c>
    </row>
    <row r="34" spans="1:15">
      <c r="A34" s="8"/>
      <c r="B34" s="8"/>
      <c r="C34" s="8"/>
      <c r="G34" s="5" t="s">
        <v>247</v>
      </c>
      <c r="H34" s="5" t="s">
        <v>227</v>
      </c>
      <c r="I34" s="38">
        <v>3</v>
      </c>
      <c r="J34" s="5" t="s">
        <v>201</v>
      </c>
      <c r="L34" s="5" t="s">
        <v>263</v>
      </c>
      <c r="M34" s="5" t="s">
        <v>264</v>
      </c>
      <c r="N34" s="5">
        <v>4</v>
      </c>
      <c r="O34" s="5" t="s">
        <v>202</v>
      </c>
    </row>
    <row r="35" spans="1:15">
      <c r="A35" s="8"/>
      <c r="B35" s="8"/>
      <c r="C35" s="8"/>
      <c r="G35" s="5" t="s">
        <v>151</v>
      </c>
      <c r="H35" s="5" t="s">
        <v>227</v>
      </c>
      <c r="I35" s="38">
        <v>3</v>
      </c>
      <c r="J35" s="5" t="s">
        <v>201</v>
      </c>
      <c r="L35" s="42" t="s">
        <v>95</v>
      </c>
      <c r="M35" s="13" t="s">
        <v>265</v>
      </c>
      <c r="N35" s="42">
        <v>4</v>
      </c>
      <c r="O35" s="12" t="s">
        <v>240</v>
      </c>
    </row>
    <row r="36" spans="1:15">
      <c r="A36" s="9"/>
      <c r="B36" s="9"/>
      <c r="C36" s="8"/>
      <c r="G36" s="5" t="s">
        <v>250</v>
      </c>
      <c r="H36" s="5" t="s">
        <v>227</v>
      </c>
      <c r="I36" s="38">
        <v>3</v>
      </c>
      <c r="J36" s="5" t="s">
        <v>201</v>
      </c>
      <c r="L36" s="42" t="s">
        <v>101</v>
      </c>
      <c r="M36" s="13" t="s">
        <v>265</v>
      </c>
      <c r="N36" s="42">
        <v>4</v>
      </c>
      <c r="O36" s="12" t="s">
        <v>240</v>
      </c>
    </row>
    <row r="37" spans="1:15">
      <c r="A37" s="8"/>
      <c r="B37" s="8"/>
      <c r="C37" s="8"/>
      <c r="G37" s="5" t="s">
        <v>252</v>
      </c>
      <c r="H37" s="5" t="s">
        <v>227</v>
      </c>
      <c r="I37" s="38">
        <v>3</v>
      </c>
      <c r="J37" s="5" t="s">
        <v>201</v>
      </c>
      <c r="L37" s="42" t="s">
        <v>93</v>
      </c>
      <c r="M37" s="13" t="s">
        <v>265</v>
      </c>
      <c r="N37" s="42">
        <v>3</v>
      </c>
      <c r="O37" s="12" t="s">
        <v>240</v>
      </c>
    </row>
    <row r="38" spans="1:15">
      <c r="A38" s="8"/>
      <c r="B38" s="8"/>
      <c r="C38" s="8"/>
      <c r="G38" s="5" t="s">
        <v>254</v>
      </c>
      <c r="H38" s="5" t="s">
        <v>227</v>
      </c>
      <c r="I38" s="38">
        <v>2</v>
      </c>
      <c r="J38" s="5" t="s">
        <v>201</v>
      </c>
      <c r="L38" s="42" t="s">
        <v>175</v>
      </c>
      <c r="M38" s="13" t="s">
        <v>265</v>
      </c>
      <c r="N38" s="42">
        <v>3</v>
      </c>
      <c r="O38" s="12" t="s">
        <v>240</v>
      </c>
    </row>
    <row r="39" spans="1:15">
      <c r="A39" s="8"/>
      <c r="B39" s="8"/>
      <c r="C39" s="8"/>
      <c r="G39" s="5" t="s">
        <v>256</v>
      </c>
      <c r="H39" s="5" t="s">
        <v>227</v>
      </c>
      <c r="I39" s="38">
        <v>2</v>
      </c>
      <c r="J39" s="5" t="s">
        <v>201</v>
      </c>
      <c r="L39" s="42" t="s">
        <v>270</v>
      </c>
      <c r="M39" s="13" t="s">
        <v>265</v>
      </c>
      <c r="N39" s="42">
        <v>3</v>
      </c>
      <c r="O39" s="12" t="s">
        <v>240</v>
      </c>
    </row>
    <row r="40" spans="1:15">
      <c r="A40" s="8"/>
      <c r="B40" s="8"/>
      <c r="C40" s="8"/>
      <c r="G40" s="5" t="s">
        <v>258</v>
      </c>
      <c r="H40" s="5" t="s">
        <v>227</v>
      </c>
      <c r="I40" s="38">
        <v>2</v>
      </c>
      <c r="J40" s="5" t="s">
        <v>201</v>
      </c>
      <c r="L40" s="42" t="s">
        <v>271</v>
      </c>
      <c r="M40" s="13" t="s">
        <v>265</v>
      </c>
      <c r="N40" s="42">
        <v>2</v>
      </c>
      <c r="O40" s="14" t="s">
        <v>272</v>
      </c>
    </row>
    <row r="41" spans="1:15">
      <c r="A41" s="8"/>
      <c r="B41" s="8"/>
      <c r="C41" s="8"/>
      <c r="G41" s="5" t="s">
        <v>260</v>
      </c>
      <c r="H41" s="5" t="s">
        <v>227</v>
      </c>
      <c r="I41" s="38">
        <v>2</v>
      </c>
      <c r="J41" s="5" t="s">
        <v>201</v>
      </c>
      <c r="L41" s="42" t="s">
        <v>273</v>
      </c>
      <c r="M41" s="13" t="s">
        <v>265</v>
      </c>
      <c r="N41" s="42">
        <v>2</v>
      </c>
      <c r="O41" s="14" t="s">
        <v>272</v>
      </c>
    </row>
    <row r="42" spans="1:15">
      <c r="A42" s="8"/>
      <c r="B42" s="8"/>
      <c r="C42" s="8"/>
      <c r="G42" s="5" t="s">
        <v>208</v>
      </c>
      <c r="H42" s="5" t="s">
        <v>200</v>
      </c>
      <c r="I42" s="38">
        <v>4</v>
      </c>
      <c r="J42" s="5" t="s">
        <v>201</v>
      </c>
      <c r="L42" s="17" t="s">
        <v>332</v>
      </c>
      <c r="M42" s="5" t="s">
        <v>327</v>
      </c>
      <c r="N42" s="17">
        <v>3</v>
      </c>
      <c r="O42" s="5" t="s">
        <v>240</v>
      </c>
    </row>
    <row r="43" spans="1:15">
      <c r="A43" s="8"/>
      <c r="B43" s="8"/>
      <c r="C43" s="8"/>
      <c r="G43" s="5" t="s">
        <v>211</v>
      </c>
      <c r="H43" s="5" t="s">
        <v>200</v>
      </c>
      <c r="I43" s="38">
        <v>4</v>
      </c>
      <c r="J43" s="5" t="s">
        <v>201</v>
      </c>
      <c r="L43" s="17" t="s">
        <v>334</v>
      </c>
      <c r="M43" s="5" t="s">
        <v>327</v>
      </c>
      <c r="N43" s="17">
        <v>2</v>
      </c>
      <c r="O43" s="5" t="s">
        <v>240</v>
      </c>
    </row>
    <row r="44" spans="1:15">
      <c r="A44" s="8"/>
      <c r="B44" s="8"/>
      <c r="C44" s="8"/>
      <c r="G44" s="5" t="s">
        <v>214</v>
      </c>
      <c r="H44" s="5" t="s">
        <v>200</v>
      </c>
      <c r="I44" s="38">
        <v>4</v>
      </c>
      <c r="J44" s="5" t="s">
        <v>201</v>
      </c>
      <c r="L44" s="17" t="s">
        <v>326</v>
      </c>
      <c r="M44" s="5" t="s">
        <v>327</v>
      </c>
      <c r="N44" s="17"/>
      <c r="O44" s="5" t="s">
        <v>240</v>
      </c>
    </row>
    <row r="45" spans="1:15">
      <c r="A45" s="8"/>
      <c r="B45" s="8"/>
      <c r="C45" s="8"/>
      <c r="G45" s="5" t="s">
        <v>217</v>
      </c>
      <c r="H45" s="5" t="s">
        <v>200</v>
      </c>
      <c r="I45" s="38">
        <v>4</v>
      </c>
      <c r="J45" s="5" t="s">
        <v>201</v>
      </c>
      <c r="L45" s="17" t="s">
        <v>329</v>
      </c>
      <c r="M45" s="5" t="s">
        <v>327</v>
      </c>
      <c r="N45" s="17"/>
      <c r="O45" s="5" t="s">
        <v>240</v>
      </c>
    </row>
    <row r="46" spans="1:15">
      <c r="A46" s="8"/>
      <c r="B46" s="8"/>
      <c r="C46" s="8"/>
      <c r="G46" s="5" t="s">
        <v>219</v>
      </c>
      <c r="H46" s="5" t="s">
        <v>200</v>
      </c>
      <c r="I46" s="38">
        <v>4</v>
      </c>
      <c r="J46" s="5" t="s">
        <v>201</v>
      </c>
      <c r="L46" s="31" t="s">
        <v>119</v>
      </c>
      <c r="M46" s="32" t="s">
        <v>120</v>
      </c>
      <c r="N46" s="33">
        <v>4</v>
      </c>
      <c r="O46" s="5" t="s">
        <v>240</v>
      </c>
    </row>
    <row r="47" spans="1:15">
      <c r="A47" s="8"/>
      <c r="B47" s="8"/>
      <c r="C47" s="8"/>
      <c r="G47" s="5" t="s">
        <v>222</v>
      </c>
      <c r="H47" s="5" t="s">
        <v>200</v>
      </c>
      <c r="I47" s="38">
        <v>3</v>
      </c>
      <c r="J47" s="5" t="s">
        <v>201</v>
      </c>
      <c r="L47" s="17" t="s">
        <v>318</v>
      </c>
      <c r="M47" s="17" t="s">
        <v>316</v>
      </c>
      <c r="N47" s="17">
        <v>4</v>
      </c>
      <c r="O47" s="5" t="s">
        <v>240</v>
      </c>
    </row>
    <row r="48" spans="1:15">
      <c r="A48" s="8"/>
      <c r="B48" s="8"/>
      <c r="C48" s="8"/>
      <c r="G48" s="5" t="s">
        <v>224</v>
      </c>
      <c r="H48" s="5" t="s">
        <v>200</v>
      </c>
      <c r="I48" s="38">
        <v>3</v>
      </c>
      <c r="J48" s="5" t="s">
        <v>201</v>
      </c>
      <c r="L48" s="17" t="s">
        <v>315</v>
      </c>
      <c r="M48" s="17" t="s">
        <v>316</v>
      </c>
      <c r="N48" s="17">
        <v>3</v>
      </c>
      <c r="O48" s="5" t="s">
        <v>240</v>
      </c>
    </row>
    <row r="49" spans="1:15">
      <c r="A49" s="8"/>
      <c r="B49" s="8"/>
      <c r="C49" s="8"/>
      <c r="G49" s="5" t="s">
        <v>226</v>
      </c>
      <c r="H49" s="5" t="s">
        <v>200</v>
      </c>
      <c r="I49" s="38">
        <v>2</v>
      </c>
      <c r="J49" s="5" t="s">
        <v>201</v>
      </c>
      <c r="L49" s="15" t="s">
        <v>336</v>
      </c>
      <c r="M49" s="15" t="s">
        <v>337</v>
      </c>
      <c r="N49" s="16">
        <v>3</v>
      </c>
      <c r="O49" s="16" t="s">
        <v>240</v>
      </c>
    </row>
    <row r="50" spans="1:15">
      <c r="A50" s="8"/>
      <c r="B50" s="8"/>
      <c r="C50" s="8"/>
      <c r="G50" s="5" t="s">
        <v>228</v>
      </c>
      <c r="H50" s="5" t="s">
        <v>200</v>
      </c>
      <c r="I50" s="38">
        <v>2</v>
      </c>
      <c r="J50" s="5" t="s">
        <v>201</v>
      </c>
      <c r="L50" s="17" t="s">
        <v>102</v>
      </c>
      <c r="M50" s="17" t="s">
        <v>17</v>
      </c>
      <c r="N50" s="17">
        <v>3</v>
      </c>
      <c r="O50" s="5" t="s">
        <v>240</v>
      </c>
    </row>
    <row r="51" spans="1:15">
      <c r="A51" s="8"/>
      <c r="B51" s="8"/>
      <c r="C51" s="8"/>
      <c r="G51" s="5" t="s">
        <v>229</v>
      </c>
      <c r="H51" s="5" t="s">
        <v>200</v>
      </c>
      <c r="I51" s="38">
        <v>2</v>
      </c>
      <c r="J51" s="5" t="s">
        <v>201</v>
      </c>
      <c r="L51" s="32" t="s">
        <v>121</v>
      </c>
      <c r="M51" s="32" t="s">
        <v>17</v>
      </c>
      <c r="N51" s="17">
        <v>1</v>
      </c>
      <c r="O51" s="5" t="s">
        <v>240</v>
      </c>
    </row>
    <row r="52" spans="1:15">
      <c r="A52" s="8"/>
      <c r="B52" s="8"/>
      <c r="C52" s="8"/>
      <c r="G52" s="5" t="s">
        <v>230</v>
      </c>
      <c r="H52" s="5" t="s">
        <v>200</v>
      </c>
      <c r="I52" s="38">
        <v>2</v>
      </c>
      <c r="J52" s="5" t="s">
        <v>201</v>
      </c>
      <c r="L52" s="17" t="s">
        <v>135</v>
      </c>
      <c r="M52" s="17" t="s">
        <v>11</v>
      </c>
      <c r="N52" s="17">
        <v>1</v>
      </c>
      <c r="O52" s="5" t="s">
        <v>240</v>
      </c>
    </row>
    <row r="53" spans="1:15">
      <c r="A53" s="8"/>
      <c r="B53" s="8"/>
      <c r="C53" s="8"/>
      <c r="G53" s="5" t="s">
        <v>232</v>
      </c>
      <c r="H53" s="5" t="s">
        <v>200</v>
      </c>
      <c r="I53" s="38">
        <v>2</v>
      </c>
      <c r="J53" s="5" t="s">
        <v>201</v>
      </c>
      <c r="L53" s="17" t="s">
        <v>84</v>
      </c>
      <c r="M53" s="17" t="s">
        <v>11</v>
      </c>
      <c r="N53" s="17">
        <v>1</v>
      </c>
      <c r="O53" s="5" t="s">
        <v>240</v>
      </c>
    </row>
    <row r="54" spans="1:15">
      <c r="A54" s="8"/>
      <c r="B54" s="8"/>
      <c r="C54" s="8"/>
      <c r="G54" s="5" t="s">
        <v>234</v>
      </c>
      <c r="H54" s="5" t="s">
        <v>200</v>
      </c>
      <c r="I54" s="38">
        <v>2</v>
      </c>
      <c r="J54" s="5" t="s">
        <v>201</v>
      </c>
      <c r="L54" s="17" t="s">
        <v>86</v>
      </c>
      <c r="M54" s="17" t="s">
        <v>11</v>
      </c>
      <c r="N54" s="17">
        <v>1</v>
      </c>
      <c r="O54" s="5" t="s">
        <v>240</v>
      </c>
    </row>
    <row r="55" spans="1:15">
      <c r="A55" s="8"/>
      <c r="B55" s="8"/>
      <c r="C55" s="8"/>
      <c r="G55" s="5" t="s">
        <v>236</v>
      </c>
      <c r="H55" s="5" t="s">
        <v>200</v>
      </c>
      <c r="I55" s="38">
        <v>2</v>
      </c>
      <c r="J55" s="5" t="s">
        <v>201</v>
      </c>
      <c r="L55" s="17" t="s">
        <v>90</v>
      </c>
      <c r="M55" s="17" t="s">
        <v>11</v>
      </c>
      <c r="N55" s="17">
        <v>1</v>
      </c>
      <c r="O55" s="5" t="s">
        <v>240</v>
      </c>
    </row>
    <row r="56" spans="1:15">
      <c r="A56" s="8"/>
      <c r="B56" s="8"/>
      <c r="C56" s="8"/>
      <c r="G56" s="5" t="s">
        <v>238</v>
      </c>
      <c r="H56" s="5" t="s">
        <v>200</v>
      </c>
      <c r="I56" s="38">
        <v>2</v>
      </c>
      <c r="J56" s="5" t="s">
        <v>201</v>
      </c>
      <c r="L56" s="5" t="s">
        <v>174</v>
      </c>
      <c r="M56" s="5" t="s">
        <v>131</v>
      </c>
      <c r="N56" s="5">
        <v>4</v>
      </c>
      <c r="O56" s="5" t="s">
        <v>240</v>
      </c>
    </row>
    <row r="57" spans="1:15">
      <c r="A57" s="8"/>
      <c r="B57" s="8"/>
      <c r="C57" s="8"/>
      <c r="G57" s="5" t="s">
        <v>279</v>
      </c>
      <c r="H57" s="5" t="s">
        <v>241</v>
      </c>
      <c r="I57" s="38">
        <v>4</v>
      </c>
      <c r="J57" s="5" t="s">
        <v>201</v>
      </c>
      <c r="L57" s="17" t="s">
        <v>118</v>
      </c>
      <c r="M57" s="17" t="s">
        <v>78</v>
      </c>
      <c r="N57" s="17">
        <v>3</v>
      </c>
      <c r="O57" s="5" t="s">
        <v>240</v>
      </c>
    </row>
    <row r="58" spans="1:15">
      <c r="A58" s="8"/>
      <c r="B58" s="8"/>
      <c r="C58" s="8"/>
      <c r="G58" s="5" t="s">
        <v>281</v>
      </c>
      <c r="H58" s="5" t="s">
        <v>241</v>
      </c>
      <c r="I58" s="38">
        <v>4</v>
      </c>
      <c r="J58" s="5" t="s">
        <v>201</v>
      </c>
      <c r="L58" s="17" t="s">
        <v>77</v>
      </c>
      <c r="M58" s="17" t="s">
        <v>78</v>
      </c>
      <c r="N58" s="17">
        <v>1</v>
      </c>
      <c r="O58" s="5" t="s">
        <v>240</v>
      </c>
    </row>
    <row r="59" spans="1:15">
      <c r="A59" s="8"/>
      <c r="B59" s="8"/>
      <c r="C59" s="8"/>
      <c r="G59" s="5" t="s">
        <v>283</v>
      </c>
      <c r="H59" s="5" t="s">
        <v>241</v>
      </c>
      <c r="I59" s="38">
        <v>4</v>
      </c>
      <c r="J59" s="5" t="s">
        <v>201</v>
      </c>
      <c r="L59" s="5" t="s">
        <v>290</v>
      </c>
      <c r="M59" s="28" t="s">
        <v>286</v>
      </c>
      <c r="N59" s="5">
        <v>3</v>
      </c>
      <c r="O59" s="5" t="s">
        <v>240</v>
      </c>
    </row>
    <row r="60" spans="1:15">
      <c r="A60" s="8"/>
      <c r="B60" s="8"/>
      <c r="C60" s="8"/>
      <c r="G60" s="5" t="s">
        <v>284</v>
      </c>
      <c r="H60" s="5" t="s">
        <v>241</v>
      </c>
      <c r="I60" s="38">
        <v>3</v>
      </c>
      <c r="J60" s="5" t="s">
        <v>201</v>
      </c>
      <c r="L60" s="5" t="s">
        <v>292</v>
      </c>
      <c r="M60" s="28" t="s">
        <v>286</v>
      </c>
      <c r="N60" s="5">
        <v>3</v>
      </c>
      <c r="O60" s="5" t="s">
        <v>240</v>
      </c>
    </row>
    <row r="61" spans="1:15">
      <c r="A61" s="8"/>
      <c r="B61" s="8"/>
      <c r="C61" s="8"/>
      <c r="G61" s="5" t="s">
        <v>285</v>
      </c>
      <c r="H61" s="5" t="s">
        <v>241</v>
      </c>
      <c r="I61" s="38">
        <v>3</v>
      </c>
      <c r="J61" s="5" t="s">
        <v>201</v>
      </c>
      <c r="L61" s="5" t="s">
        <v>294</v>
      </c>
      <c r="M61" s="28" t="s">
        <v>286</v>
      </c>
      <c r="N61" s="5">
        <v>3</v>
      </c>
      <c r="O61" s="5" t="s">
        <v>240</v>
      </c>
    </row>
    <row r="62" spans="1:15">
      <c r="A62" s="8"/>
      <c r="B62" s="8"/>
      <c r="C62" s="8"/>
      <c r="G62" s="5" t="s">
        <v>287</v>
      </c>
      <c r="H62" s="5" t="s">
        <v>241</v>
      </c>
      <c r="I62" s="38">
        <v>3</v>
      </c>
      <c r="J62" s="5" t="s">
        <v>201</v>
      </c>
      <c r="L62" s="5" t="s">
        <v>296</v>
      </c>
      <c r="M62" s="28" t="s">
        <v>286</v>
      </c>
      <c r="N62" s="5">
        <v>2</v>
      </c>
      <c r="O62" s="5" t="s">
        <v>240</v>
      </c>
    </row>
    <row r="63" spans="1:15">
      <c r="A63" s="8"/>
      <c r="B63" s="8"/>
      <c r="C63" s="8"/>
      <c r="G63" s="5" t="s">
        <v>288</v>
      </c>
      <c r="H63" s="5" t="s">
        <v>241</v>
      </c>
      <c r="I63" s="38">
        <v>3</v>
      </c>
      <c r="J63" s="5" t="s">
        <v>201</v>
      </c>
      <c r="L63" s="5" t="s">
        <v>298</v>
      </c>
      <c r="M63" s="28" t="s">
        <v>286</v>
      </c>
      <c r="N63" s="5">
        <v>2</v>
      </c>
      <c r="O63" s="5" t="s">
        <v>240</v>
      </c>
    </row>
    <row r="64" spans="1:15">
      <c r="A64" s="8"/>
      <c r="B64" s="8"/>
      <c r="C64" s="8"/>
      <c r="G64" s="5" t="s">
        <v>289</v>
      </c>
      <c r="H64" s="5" t="s">
        <v>241</v>
      </c>
      <c r="I64" s="38">
        <v>3</v>
      </c>
      <c r="J64" s="5" t="s">
        <v>201</v>
      </c>
      <c r="L64" s="5" t="s">
        <v>300</v>
      </c>
      <c r="M64" s="28" t="s">
        <v>286</v>
      </c>
      <c r="N64" s="5">
        <v>2</v>
      </c>
      <c r="O64" s="5" t="s">
        <v>240</v>
      </c>
    </row>
    <row r="65" spans="1:15">
      <c r="A65" s="8"/>
      <c r="B65" s="8"/>
      <c r="C65" s="8"/>
      <c r="G65" s="5" t="s">
        <v>291</v>
      </c>
      <c r="H65" s="5" t="s">
        <v>241</v>
      </c>
      <c r="I65" s="38">
        <v>3</v>
      </c>
      <c r="J65" s="5" t="s">
        <v>201</v>
      </c>
      <c r="L65" s="5" t="s">
        <v>302</v>
      </c>
      <c r="M65" s="28" t="s">
        <v>286</v>
      </c>
      <c r="N65" s="5">
        <v>2</v>
      </c>
      <c r="O65" s="5" t="s">
        <v>240</v>
      </c>
    </row>
    <row r="66" spans="1:15">
      <c r="A66" s="9"/>
      <c r="B66" s="9"/>
      <c r="C66" s="8"/>
      <c r="G66" s="5" t="s">
        <v>293</v>
      </c>
      <c r="H66" s="5" t="s">
        <v>241</v>
      </c>
      <c r="I66" s="38">
        <v>3</v>
      </c>
      <c r="J66" s="5" t="s">
        <v>201</v>
      </c>
      <c r="L66" s="17" t="s">
        <v>89</v>
      </c>
      <c r="M66" s="17" t="s">
        <v>3</v>
      </c>
      <c r="N66" s="17">
        <v>1</v>
      </c>
      <c r="O66" s="5" t="s">
        <v>240</v>
      </c>
    </row>
    <row r="67" spans="1:15">
      <c r="A67" s="9"/>
      <c r="B67" s="9"/>
      <c r="C67" s="8"/>
      <c r="G67" s="5" t="s">
        <v>295</v>
      </c>
      <c r="H67" s="5" t="s">
        <v>241</v>
      </c>
      <c r="I67" s="38">
        <v>3</v>
      </c>
      <c r="J67" s="5" t="s">
        <v>201</v>
      </c>
      <c r="L67" s="17" t="s">
        <v>323</v>
      </c>
      <c r="M67" s="17" t="s">
        <v>324</v>
      </c>
      <c r="N67" s="17">
        <v>4</v>
      </c>
      <c r="O67" s="5" t="s">
        <v>240</v>
      </c>
    </row>
    <row r="68" spans="1:15">
      <c r="A68" s="9"/>
      <c r="B68" s="9"/>
      <c r="C68" s="8"/>
      <c r="G68" s="5" t="s">
        <v>297</v>
      </c>
      <c r="H68" s="5" t="s">
        <v>241</v>
      </c>
      <c r="I68" s="38">
        <v>3</v>
      </c>
      <c r="J68" s="5" t="s">
        <v>201</v>
      </c>
      <c r="L68" s="5" t="s">
        <v>304</v>
      </c>
      <c r="M68" s="5" t="s">
        <v>8</v>
      </c>
      <c r="N68" s="5">
        <v>4</v>
      </c>
      <c r="O68" s="5" t="s">
        <v>240</v>
      </c>
    </row>
    <row r="69" spans="1:15">
      <c r="A69" s="9"/>
      <c r="B69" s="9"/>
      <c r="C69" s="8"/>
      <c r="G69" s="5" t="s">
        <v>299</v>
      </c>
      <c r="H69" s="5" t="s">
        <v>241</v>
      </c>
      <c r="I69" s="38">
        <v>3</v>
      </c>
      <c r="J69" s="5" t="s">
        <v>201</v>
      </c>
      <c r="L69" s="5" t="s">
        <v>103</v>
      </c>
      <c r="M69" s="5" t="s">
        <v>8</v>
      </c>
      <c r="N69" s="5">
        <v>4</v>
      </c>
      <c r="O69" s="5" t="s">
        <v>240</v>
      </c>
    </row>
    <row r="70" spans="1:15">
      <c r="A70" s="8"/>
      <c r="B70" s="8"/>
      <c r="C70" s="8"/>
      <c r="G70" s="5" t="s">
        <v>301</v>
      </c>
      <c r="H70" s="5" t="s">
        <v>241</v>
      </c>
      <c r="I70" s="38">
        <v>3</v>
      </c>
      <c r="J70" s="5" t="s">
        <v>201</v>
      </c>
      <c r="L70" s="5" t="s">
        <v>76</v>
      </c>
      <c r="M70" s="5" t="s">
        <v>8</v>
      </c>
      <c r="N70" s="5">
        <v>4</v>
      </c>
      <c r="O70" s="5" t="s">
        <v>240</v>
      </c>
    </row>
    <row r="71" spans="1:15">
      <c r="A71" s="8"/>
      <c r="B71" s="8"/>
      <c r="C71" s="8"/>
      <c r="G71" s="5" t="s">
        <v>303</v>
      </c>
      <c r="H71" s="5" t="s">
        <v>241</v>
      </c>
      <c r="I71" s="38">
        <v>2</v>
      </c>
      <c r="J71" s="5" t="s">
        <v>201</v>
      </c>
      <c r="L71" s="5" t="s">
        <v>85</v>
      </c>
      <c r="M71" s="5" t="s">
        <v>8</v>
      </c>
      <c r="N71" s="5">
        <v>4</v>
      </c>
      <c r="O71" s="5" t="s">
        <v>240</v>
      </c>
    </row>
    <row r="72" spans="1:15">
      <c r="A72" s="8"/>
      <c r="B72" s="8"/>
      <c r="C72" s="8"/>
      <c r="G72" s="5" t="s">
        <v>305</v>
      </c>
      <c r="H72" s="5" t="s">
        <v>241</v>
      </c>
      <c r="I72" s="38">
        <v>2</v>
      </c>
      <c r="J72" s="5" t="s">
        <v>201</v>
      </c>
      <c r="L72" s="5" t="s">
        <v>171</v>
      </c>
      <c r="M72" s="5" t="s">
        <v>8</v>
      </c>
      <c r="N72" s="5">
        <v>3</v>
      </c>
      <c r="O72" s="5" t="s">
        <v>240</v>
      </c>
    </row>
    <row r="73" spans="1:15">
      <c r="A73" s="8"/>
      <c r="B73" s="8"/>
      <c r="C73" s="8"/>
      <c r="G73" s="5" t="s">
        <v>306</v>
      </c>
      <c r="H73" s="5" t="s">
        <v>241</v>
      </c>
      <c r="I73" s="38">
        <v>2</v>
      </c>
      <c r="J73" s="5" t="s">
        <v>201</v>
      </c>
      <c r="L73" s="5" t="s">
        <v>92</v>
      </c>
      <c r="M73" s="5" t="s">
        <v>8</v>
      </c>
      <c r="N73" s="5">
        <v>3</v>
      </c>
      <c r="O73" s="5" t="s">
        <v>240</v>
      </c>
    </row>
    <row r="74" spans="1:15">
      <c r="A74" s="8"/>
      <c r="B74" s="8"/>
      <c r="C74" s="8"/>
      <c r="G74" s="5" t="s">
        <v>307</v>
      </c>
      <c r="H74" s="5" t="s">
        <v>264</v>
      </c>
      <c r="I74" s="38">
        <v>4</v>
      </c>
      <c r="J74" s="5" t="s">
        <v>201</v>
      </c>
      <c r="L74" s="5" t="s">
        <v>308</v>
      </c>
      <c r="M74" s="5" t="s">
        <v>8</v>
      </c>
      <c r="N74" s="5">
        <v>2</v>
      </c>
      <c r="O74" s="5" t="s">
        <v>240</v>
      </c>
    </row>
    <row r="75" spans="1:15">
      <c r="A75" s="8"/>
      <c r="B75" s="8"/>
      <c r="C75" s="8"/>
      <c r="G75" s="5" t="s">
        <v>309</v>
      </c>
      <c r="H75" s="5" t="s">
        <v>264</v>
      </c>
      <c r="I75" s="38">
        <v>4</v>
      </c>
      <c r="J75" s="5" t="s">
        <v>201</v>
      </c>
      <c r="L75" s="5" t="s">
        <v>79</v>
      </c>
      <c r="M75" s="5" t="s">
        <v>8</v>
      </c>
      <c r="N75" s="5">
        <v>2</v>
      </c>
      <c r="O75" s="5" t="s">
        <v>240</v>
      </c>
    </row>
    <row r="76" spans="1:15">
      <c r="A76" s="8"/>
      <c r="B76" s="8"/>
      <c r="C76" s="8"/>
      <c r="G76" s="5" t="s">
        <v>310</v>
      </c>
      <c r="H76" s="5" t="s">
        <v>264</v>
      </c>
      <c r="I76" s="38">
        <v>4</v>
      </c>
      <c r="J76" s="5" t="s">
        <v>201</v>
      </c>
      <c r="L76" s="5" t="s">
        <v>105</v>
      </c>
      <c r="M76" s="5" t="s">
        <v>8</v>
      </c>
      <c r="N76" s="5">
        <v>2</v>
      </c>
      <c r="O76" s="5" t="s">
        <v>240</v>
      </c>
    </row>
    <row r="77" spans="1:15">
      <c r="A77" s="8"/>
      <c r="B77" s="8"/>
      <c r="C77" s="8"/>
      <c r="G77" s="5" t="s">
        <v>311</v>
      </c>
      <c r="H77" s="5" t="s">
        <v>264</v>
      </c>
      <c r="I77" s="38">
        <v>4</v>
      </c>
      <c r="J77" s="5" t="s">
        <v>201</v>
      </c>
      <c r="L77" s="5" t="s">
        <v>312</v>
      </c>
      <c r="M77" s="5" t="s">
        <v>8</v>
      </c>
      <c r="N77" s="5">
        <v>2</v>
      </c>
      <c r="O77" s="5" t="s">
        <v>240</v>
      </c>
    </row>
    <row r="78" spans="1:15">
      <c r="A78" s="8"/>
      <c r="B78" s="8"/>
      <c r="C78" s="8"/>
      <c r="G78" s="5" t="s">
        <v>313</v>
      </c>
      <c r="H78" s="5" t="s">
        <v>264</v>
      </c>
      <c r="I78" s="38">
        <v>4</v>
      </c>
      <c r="J78" s="5" t="s">
        <v>201</v>
      </c>
      <c r="L78" s="17" t="s">
        <v>123</v>
      </c>
      <c r="M78" s="17" t="s">
        <v>8</v>
      </c>
      <c r="N78" s="17">
        <v>2</v>
      </c>
      <c r="O78" s="5" t="s">
        <v>240</v>
      </c>
    </row>
    <row r="79" spans="1:15">
      <c r="A79" s="8"/>
      <c r="B79" s="8"/>
      <c r="C79" s="8"/>
      <c r="G79" s="5" t="s">
        <v>314</v>
      </c>
      <c r="H79" s="5" t="s">
        <v>264</v>
      </c>
      <c r="I79" s="38">
        <v>4</v>
      </c>
      <c r="J79" s="5" t="s">
        <v>201</v>
      </c>
      <c r="O79" s="45"/>
    </row>
    <row r="80" spans="1:15">
      <c r="A80" s="8"/>
      <c r="B80" s="8"/>
      <c r="C80" s="8"/>
      <c r="G80" s="5" t="s">
        <v>317</v>
      </c>
      <c r="H80" s="5" t="s">
        <v>264</v>
      </c>
      <c r="I80" s="38">
        <v>4</v>
      </c>
      <c r="J80" s="5" t="s">
        <v>201</v>
      </c>
    </row>
    <row r="81" spans="1:10">
      <c r="A81" s="8"/>
      <c r="B81" s="8"/>
      <c r="C81" s="8"/>
      <c r="G81" s="5" t="s">
        <v>319</v>
      </c>
      <c r="H81" s="5" t="s">
        <v>264</v>
      </c>
      <c r="I81" s="38">
        <v>4</v>
      </c>
      <c r="J81" s="5" t="s">
        <v>201</v>
      </c>
    </row>
    <row r="82" spans="1:10">
      <c r="A82" s="8"/>
      <c r="B82" s="8"/>
      <c r="C82" s="8"/>
      <c r="G82" s="5" t="s">
        <v>320</v>
      </c>
      <c r="H82" s="5" t="s">
        <v>264</v>
      </c>
      <c r="I82" s="38">
        <v>4</v>
      </c>
      <c r="J82" s="5" t="s">
        <v>201</v>
      </c>
    </row>
    <row r="83" spans="1:10">
      <c r="A83" s="8"/>
      <c r="B83" s="8"/>
      <c r="C83" s="8"/>
      <c r="G83" s="5" t="s">
        <v>321</v>
      </c>
      <c r="H83" s="5" t="s">
        <v>264</v>
      </c>
      <c r="I83" s="38">
        <v>3</v>
      </c>
      <c r="J83" s="5" t="s">
        <v>201</v>
      </c>
    </row>
    <row r="84" spans="1:10">
      <c r="A84" s="8"/>
      <c r="B84" s="8"/>
      <c r="C84" s="8"/>
      <c r="G84" s="5" t="s">
        <v>322</v>
      </c>
      <c r="H84" s="5" t="s">
        <v>264</v>
      </c>
      <c r="I84" s="38">
        <v>3</v>
      </c>
      <c r="J84" s="5" t="s">
        <v>201</v>
      </c>
    </row>
    <row r="85" spans="1:10">
      <c r="A85" s="8"/>
      <c r="B85" s="8"/>
      <c r="C85" s="8"/>
      <c r="G85" s="5" t="s">
        <v>325</v>
      </c>
      <c r="H85" s="5" t="s">
        <v>264</v>
      </c>
      <c r="I85" s="38">
        <v>3</v>
      </c>
      <c r="J85" s="5" t="s">
        <v>201</v>
      </c>
    </row>
    <row r="86" spans="1:10">
      <c r="A86" s="8"/>
      <c r="B86" s="8"/>
      <c r="C86" s="8"/>
      <c r="G86" s="5" t="s">
        <v>328</v>
      </c>
      <c r="H86" s="5" t="s">
        <v>264</v>
      </c>
      <c r="I86" s="38">
        <v>3</v>
      </c>
      <c r="J86" s="5" t="s">
        <v>201</v>
      </c>
    </row>
    <row r="87" spans="1:10">
      <c r="A87" s="8"/>
      <c r="B87" s="8"/>
      <c r="C87" s="8"/>
      <c r="G87" s="5" t="s">
        <v>330</v>
      </c>
      <c r="H87" s="5" t="s">
        <v>264</v>
      </c>
      <c r="I87" s="38">
        <v>3</v>
      </c>
      <c r="J87" s="5" t="s">
        <v>201</v>
      </c>
    </row>
    <row r="88" spans="1:10">
      <c r="A88" s="8"/>
      <c r="B88" s="8"/>
      <c r="C88" s="8"/>
      <c r="G88" s="5" t="s">
        <v>331</v>
      </c>
      <c r="H88" s="5" t="s">
        <v>264</v>
      </c>
      <c r="I88" s="38">
        <v>2</v>
      </c>
      <c r="J88" s="5" t="s">
        <v>201</v>
      </c>
    </row>
    <row r="89" spans="1:10">
      <c r="A89" s="8"/>
      <c r="B89" s="8"/>
      <c r="C89" s="8"/>
      <c r="G89" s="5" t="s">
        <v>333</v>
      </c>
      <c r="H89" s="5" t="s">
        <v>264</v>
      </c>
      <c r="I89" s="38">
        <v>2</v>
      </c>
      <c r="J89" s="5" t="s">
        <v>201</v>
      </c>
    </row>
    <row r="90" spans="1:10">
      <c r="A90" s="8"/>
      <c r="B90" s="8"/>
      <c r="C90" s="8"/>
      <c r="G90" s="5" t="s">
        <v>335</v>
      </c>
      <c r="H90" s="5" t="s">
        <v>264</v>
      </c>
      <c r="I90" s="38">
        <v>2</v>
      </c>
      <c r="J90" s="5" t="s">
        <v>201</v>
      </c>
    </row>
    <row r="91" spans="1:10">
      <c r="A91" s="8"/>
      <c r="B91" s="8"/>
      <c r="C91" s="8"/>
      <c r="G91" s="5" t="s">
        <v>338</v>
      </c>
      <c r="H91" s="5" t="s">
        <v>264</v>
      </c>
      <c r="I91" s="38">
        <v>2</v>
      </c>
      <c r="J91" s="5" t="s">
        <v>201</v>
      </c>
    </row>
    <row r="92" spans="1:10">
      <c r="A92" s="8"/>
      <c r="B92" s="8"/>
      <c r="C92" s="8"/>
      <c r="G92" s="34" t="s">
        <v>4</v>
      </c>
      <c r="H92" s="35" t="s">
        <v>265</v>
      </c>
      <c r="I92" s="39">
        <v>4</v>
      </c>
      <c r="J92" s="34" t="s">
        <v>262</v>
      </c>
    </row>
    <row r="93" spans="1:10">
      <c r="A93" s="8"/>
      <c r="B93" s="8"/>
      <c r="C93" s="8"/>
      <c r="G93" s="34" t="s">
        <v>9</v>
      </c>
      <c r="H93" s="35" t="s">
        <v>265</v>
      </c>
      <c r="I93" s="39">
        <v>4</v>
      </c>
      <c r="J93" s="34" t="s">
        <v>262</v>
      </c>
    </row>
    <row r="94" spans="1:10">
      <c r="A94" s="8"/>
      <c r="B94" s="8"/>
      <c r="C94" s="8"/>
      <c r="G94" s="34" t="s">
        <v>339</v>
      </c>
      <c r="H94" s="35" t="s">
        <v>265</v>
      </c>
      <c r="I94" s="39">
        <v>4</v>
      </c>
      <c r="J94" s="34" t="s">
        <v>262</v>
      </c>
    </row>
    <row r="95" spans="1:10">
      <c r="A95" s="8"/>
      <c r="B95" s="8"/>
      <c r="C95" s="8"/>
      <c r="G95" s="34" t="s">
        <v>35</v>
      </c>
      <c r="H95" s="35" t="s">
        <v>265</v>
      </c>
      <c r="I95" s="39">
        <v>4</v>
      </c>
      <c r="J95" s="34" t="s">
        <v>262</v>
      </c>
    </row>
    <row r="96" spans="1:10">
      <c r="A96" s="8"/>
      <c r="B96" s="8"/>
      <c r="C96" s="8"/>
      <c r="G96" s="34" t="s">
        <v>24</v>
      </c>
      <c r="H96" s="35" t="s">
        <v>265</v>
      </c>
      <c r="I96" s="39">
        <v>4</v>
      </c>
      <c r="J96" s="34" t="s">
        <v>262</v>
      </c>
    </row>
    <row r="97" spans="1:10">
      <c r="A97" s="9"/>
      <c r="B97" s="9"/>
      <c r="C97" s="8"/>
      <c r="G97" s="34" t="s">
        <v>132</v>
      </c>
      <c r="H97" s="35" t="s">
        <v>265</v>
      </c>
      <c r="I97" s="39">
        <v>3</v>
      </c>
      <c r="J97" s="34" t="s">
        <v>262</v>
      </c>
    </row>
    <row r="98" spans="1:10">
      <c r="A98" s="9"/>
      <c r="B98" s="9"/>
      <c r="C98" s="8"/>
      <c r="G98" s="34" t="s">
        <v>166</v>
      </c>
      <c r="H98" s="35" t="s">
        <v>265</v>
      </c>
      <c r="I98" s="39">
        <v>3</v>
      </c>
      <c r="J98" s="34" t="s">
        <v>262</v>
      </c>
    </row>
    <row r="99" spans="1:10">
      <c r="A99" s="8"/>
      <c r="B99" s="8"/>
      <c r="C99" s="8"/>
      <c r="G99" s="34" t="s">
        <v>167</v>
      </c>
      <c r="H99" s="35" t="s">
        <v>265</v>
      </c>
      <c r="I99" s="39">
        <v>3</v>
      </c>
      <c r="J99" s="34" t="s">
        <v>262</v>
      </c>
    </row>
    <row r="100" spans="1:10">
      <c r="A100" s="8"/>
      <c r="B100" s="8"/>
      <c r="C100" s="8"/>
      <c r="G100" s="34" t="s">
        <v>340</v>
      </c>
      <c r="H100" s="35" t="s">
        <v>265</v>
      </c>
      <c r="I100" s="39">
        <v>2</v>
      </c>
      <c r="J100" s="34" t="s">
        <v>341</v>
      </c>
    </row>
    <row r="101" spans="1:10">
      <c r="A101" s="8"/>
      <c r="B101" s="8"/>
      <c r="C101" s="8"/>
      <c r="G101" s="34" t="s">
        <v>342</v>
      </c>
      <c r="H101" s="35" t="s">
        <v>265</v>
      </c>
      <c r="I101" s="39">
        <v>2</v>
      </c>
      <c r="J101" s="34" t="s">
        <v>341</v>
      </c>
    </row>
    <row r="102" spans="1:10">
      <c r="A102" s="8"/>
      <c r="B102" s="8"/>
      <c r="C102" s="8"/>
      <c r="G102" s="34" t="s">
        <v>343</v>
      </c>
      <c r="H102" s="35" t="s">
        <v>265</v>
      </c>
      <c r="I102" s="39">
        <v>2</v>
      </c>
      <c r="J102" s="34" t="s">
        <v>341</v>
      </c>
    </row>
    <row r="103" spans="1:10">
      <c r="A103" s="8"/>
      <c r="B103" s="8"/>
      <c r="C103" s="8"/>
      <c r="G103" s="29" t="s">
        <v>385</v>
      </c>
      <c r="H103" s="5" t="s">
        <v>327</v>
      </c>
      <c r="I103" s="38">
        <v>3</v>
      </c>
      <c r="J103" s="5" t="s">
        <v>262</v>
      </c>
    </row>
    <row r="104" spans="1:10">
      <c r="A104" s="8"/>
      <c r="B104" s="8"/>
      <c r="C104" s="8"/>
      <c r="G104" s="29" t="s">
        <v>386</v>
      </c>
      <c r="H104" s="5" t="s">
        <v>327</v>
      </c>
      <c r="I104" s="38">
        <v>3</v>
      </c>
      <c r="J104" s="5" t="s">
        <v>262</v>
      </c>
    </row>
    <row r="105" spans="1:10">
      <c r="A105" s="8"/>
      <c r="B105" s="8"/>
      <c r="C105" s="8"/>
      <c r="G105" s="29" t="s">
        <v>160</v>
      </c>
      <c r="H105" s="5" t="s">
        <v>327</v>
      </c>
      <c r="I105" s="38">
        <v>3</v>
      </c>
      <c r="J105" s="5" t="s">
        <v>262</v>
      </c>
    </row>
    <row r="106" spans="1:10">
      <c r="A106" s="8"/>
      <c r="B106" s="8"/>
      <c r="C106" s="8"/>
      <c r="G106" s="29" t="s">
        <v>387</v>
      </c>
      <c r="H106" s="5" t="s">
        <v>327</v>
      </c>
      <c r="I106" s="38">
        <v>2</v>
      </c>
      <c r="J106" s="5" t="s">
        <v>262</v>
      </c>
    </row>
    <row r="107" spans="1:10">
      <c r="A107" s="8"/>
      <c r="B107" s="8"/>
      <c r="C107" s="8"/>
      <c r="G107" s="29" t="s">
        <v>150</v>
      </c>
      <c r="H107" s="5" t="s">
        <v>327</v>
      </c>
      <c r="I107" s="38">
        <v>2</v>
      </c>
      <c r="J107" s="5" t="s">
        <v>262</v>
      </c>
    </row>
    <row r="108" spans="1:10">
      <c r="A108" s="8"/>
      <c r="B108" s="8"/>
      <c r="C108" s="8"/>
      <c r="G108" s="17" t="s">
        <v>382</v>
      </c>
      <c r="H108" s="17" t="s">
        <v>316</v>
      </c>
      <c r="I108" s="37">
        <v>4</v>
      </c>
      <c r="J108" s="17" t="s">
        <v>344</v>
      </c>
    </row>
    <row r="109" spans="1:10">
      <c r="A109" s="8"/>
      <c r="B109" s="8"/>
      <c r="C109" s="8"/>
      <c r="G109" s="17" t="s">
        <v>381</v>
      </c>
      <c r="H109" s="17" t="s">
        <v>316</v>
      </c>
      <c r="I109" s="37">
        <v>3</v>
      </c>
      <c r="J109" s="17" t="s">
        <v>344</v>
      </c>
    </row>
    <row r="110" spans="1:10">
      <c r="A110" s="8"/>
      <c r="B110" s="8"/>
      <c r="C110" s="8"/>
      <c r="G110" s="17" t="s">
        <v>380</v>
      </c>
      <c r="H110" s="17" t="s">
        <v>337</v>
      </c>
      <c r="I110" s="37">
        <v>4</v>
      </c>
      <c r="J110" s="17" t="s">
        <v>344</v>
      </c>
    </row>
    <row r="111" spans="1:10">
      <c r="A111" s="8"/>
      <c r="B111" s="8"/>
      <c r="C111" s="8"/>
      <c r="G111" s="17" t="s">
        <v>383</v>
      </c>
      <c r="H111" s="17" t="s">
        <v>337</v>
      </c>
      <c r="I111" s="37">
        <v>3</v>
      </c>
      <c r="J111" s="17" t="s">
        <v>344</v>
      </c>
    </row>
    <row r="112" spans="1:10">
      <c r="A112" s="8"/>
      <c r="B112" s="8"/>
      <c r="C112" s="8"/>
      <c r="G112" s="17" t="s">
        <v>388</v>
      </c>
      <c r="H112" s="17" t="s">
        <v>337</v>
      </c>
      <c r="I112" s="37">
        <v>3</v>
      </c>
      <c r="J112" s="17" t="s">
        <v>262</v>
      </c>
    </row>
    <row r="113" spans="1:10">
      <c r="A113" s="8"/>
      <c r="B113" s="8"/>
      <c r="C113" s="8"/>
      <c r="G113" s="17" t="s">
        <v>389</v>
      </c>
      <c r="H113" s="17" t="s">
        <v>337</v>
      </c>
      <c r="I113" s="37">
        <v>2</v>
      </c>
      <c r="J113" s="17" t="s">
        <v>262</v>
      </c>
    </row>
    <row r="114" spans="1:10">
      <c r="A114" s="8"/>
      <c r="B114" s="8"/>
      <c r="C114" s="8"/>
      <c r="G114" s="17" t="s">
        <v>36</v>
      </c>
      <c r="H114" s="17" t="s">
        <v>17</v>
      </c>
      <c r="I114" s="41">
        <v>1</v>
      </c>
      <c r="J114" s="17" t="s">
        <v>344</v>
      </c>
    </row>
    <row r="115" spans="1:10">
      <c r="A115" s="8"/>
      <c r="B115" s="8"/>
      <c r="C115" s="8"/>
      <c r="G115" s="17" t="s">
        <v>12</v>
      </c>
      <c r="H115" s="17" t="s">
        <v>11</v>
      </c>
      <c r="I115" s="41">
        <v>1</v>
      </c>
      <c r="J115" s="17" t="s">
        <v>344</v>
      </c>
    </row>
    <row r="116" spans="1:10">
      <c r="A116" s="8"/>
      <c r="B116" s="8"/>
      <c r="C116" s="8"/>
      <c r="G116" s="5" t="s">
        <v>130</v>
      </c>
      <c r="H116" s="5" t="s">
        <v>131</v>
      </c>
      <c r="I116" s="38">
        <v>3</v>
      </c>
      <c r="J116" s="5" t="s">
        <v>262</v>
      </c>
    </row>
    <row r="117" spans="1:10">
      <c r="A117" s="8"/>
      <c r="B117" s="8"/>
      <c r="C117" s="8"/>
      <c r="G117" s="5" t="s">
        <v>155</v>
      </c>
      <c r="H117" s="5" t="s">
        <v>131</v>
      </c>
      <c r="I117" s="38">
        <v>2</v>
      </c>
      <c r="J117" s="5" t="s">
        <v>262</v>
      </c>
    </row>
    <row r="118" spans="1:10">
      <c r="A118" s="8"/>
      <c r="B118" s="8"/>
      <c r="C118" s="8"/>
      <c r="G118" s="5" t="s">
        <v>266</v>
      </c>
      <c r="H118" s="5" t="s">
        <v>131</v>
      </c>
      <c r="I118" s="38">
        <v>2</v>
      </c>
      <c r="J118" s="5" t="s">
        <v>262</v>
      </c>
    </row>
    <row r="119" spans="1:10">
      <c r="A119" s="9"/>
      <c r="B119" s="9"/>
      <c r="C119" s="8"/>
      <c r="G119" s="5" t="s">
        <v>267</v>
      </c>
      <c r="H119" s="5" t="s">
        <v>131</v>
      </c>
      <c r="I119" s="38">
        <v>2</v>
      </c>
      <c r="J119" s="5" t="s">
        <v>262</v>
      </c>
    </row>
    <row r="120" spans="1:10">
      <c r="A120" s="9"/>
      <c r="B120" s="9"/>
      <c r="C120" s="8"/>
      <c r="G120" s="5" t="s">
        <v>157</v>
      </c>
      <c r="H120" s="5" t="s">
        <v>131</v>
      </c>
      <c r="I120" s="38">
        <v>2</v>
      </c>
      <c r="J120" s="5" t="s">
        <v>262</v>
      </c>
    </row>
    <row r="121" spans="1:10">
      <c r="A121" s="9"/>
      <c r="B121" s="9"/>
      <c r="C121" s="8"/>
      <c r="G121" s="5" t="s">
        <v>268</v>
      </c>
      <c r="H121" s="5" t="s">
        <v>131</v>
      </c>
      <c r="I121" s="38">
        <v>2</v>
      </c>
      <c r="J121" s="5" t="s">
        <v>262</v>
      </c>
    </row>
    <row r="122" spans="1:10">
      <c r="A122" s="9"/>
      <c r="B122" s="9"/>
      <c r="C122" s="8"/>
      <c r="G122" s="5" t="s">
        <v>269</v>
      </c>
      <c r="H122" s="5" t="s">
        <v>131</v>
      </c>
      <c r="I122" s="38">
        <v>2</v>
      </c>
      <c r="J122" s="5" t="s">
        <v>262</v>
      </c>
    </row>
    <row r="123" spans="1:10">
      <c r="A123" s="9"/>
      <c r="B123" s="9"/>
      <c r="C123" s="8"/>
      <c r="G123" s="5" t="s">
        <v>141</v>
      </c>
      <c r="H123" s="5" t="s">
        <v>131</v>
      </c>
      <c r="I123" s="38">
        <v>2</v>
      </c>
      <c r="J123" s="5" t="s">
        <v>262</v>
      </c>
    </row>
    <row r="124" spans="1:10">
      <c r="A124" s="9"/>
      <c r="B124" s="9"/>
      <c r="C124" s="8"/>
      <c r="G124" s="5" t="s">
        <v>164</v>
      </c>
      <c r="H124" s="5" t="s">
        <v>126</v>
      </c>
      <c r="I124" s="38">
        <v>2</v>
      </c>
      <c r="J124" s="5" t="s">
        <v>201</v>
      </c>
    </row>
    <row r="125" spans="1:10">
      <c r="A125" s="8"/>
      <c r="B125" s="8"/>
      <c r="C125" s="8"/>
      <c r="G125" s="17" t="s">
        <v>111</v>
      </c>
      <c r="H125" s="17" t="s">
        <v>23</v>
      </c>
      <c r="I125" s="37"/>
      <c r="J125" s="17" t="s">
        <v>344</v>
      </c>
    </row>
    <row r="126" spans="1:10">
      <c r="A126" s="8"/>
      <c r="B126" s="8"/>
      <c r="C126" s="8"/>
      <c r="G126" s="17" t="s">
        <v>60</v>
      </c>
      <c r="H126" s="17" t="s">
        <v>5</v>
      </c>
      <c r="I126" s="41">
        <v>3</v>
      </c>
      <c r="J126" s="17"/>
    </row>
    <row r="127" spans="1:10">
      <c r="A127" s="8"/>
      <c r="B127" s="8"/>
      <c r="C127" s="8"/>
      <c r="G127" s="17" t="s">
        <v>116</v>
      </c>
      <c r="H127" s="17" t="s">
        <v>50</v>
      </c>
      <c r="I127" s="37">
        <v>1</v>
      </c>
      <c r="J127" s="17" t="s">
        <v>344</v>
      </c>
    </row>
    <row r="128" spans="1:10">
      <c r="A128" s="8"/>
      <c r="B128" s="8"/>
      <c r="C128" s="8"/>
      <c r="G128" s="17" t="s">
        <v>18</v>
      </c>
      <c r="H128" s="17" t="s">
        <v>19</v>
      </c>
      <c r="I128" s="41">
        <v>2</v>
      </c>
      <c r="J128" s="17"/>
    </row>
    <row r="129" spans="1:10">
      <c r="A129" s="8"/>
      <c r="B129" s="8"/>
      <c r="C129" s="8"/>
      <c r="G129" s="5" t="s">
        <v>42</v>
      </c>
      <c r="H129" s="28" t="s">
        <v>286</v>
      </c>
      <c r="I129" s="38">
        <v>4</v>
      </c>
      <c r="J129" s="5" t="s">
        <v>262</v>
      </c>
    </row>
    <row r="130" spans="1:10">
      <c r="A130" s="8"/>
      <c r="B130" s="8"/>
      <c r="C130" s="8"/>
      <c r="G130" s="5" t="s">
        <v>114</v>
      </c>
      <c r="H130" s="28" t="s">
        <v>286</v>
      </c>
      <c r="I130" s="38">
        <v>4</v>
      </c>
      <c r="J130" s="5" t="s">
        <v>262</v>
      </c>
    </row>
    <row r="131" spans="1:10">
      <c r="A131" s="8"/>
      <c r="B131" s="8"/>
      <c r="C131" s="8"/>
      <c r="G131" s="5" t="s">
        <v>44</v>
      </c>
      <c r="H131" s="28" t="s">
        <v>286</v>
      </c>
      <c r="I131" s="38">
        <v>4</v>
      </c>
      <c r="J131" s="5" t="s">
        <v>262</v>
      </c>
    </row>
    <row r="132" spans="1:10">
      <c r="A132" s="8"/>
      <c r="B132" s="8"/>
      <c r="C132" s="8"/>
      <c r="G132" s="5" t="s">
        <v>37</v>
      </c>
      <c r="H132" s="28" t="s">
        <v>286</v>
      </c>
      <c r="I132" s="38">
        <v>3</v>
      </c>
      <c r="J132" s="5" t="s">
        <v>262</v>
      </c>
    </row>
    <row r="133" spans="1:10">
      <c r="A133" s="8"/>
      <c r="B133" s="8"/>
      <c r="C133" s="8"/>
      <c r="G133" s="5" t="s">
        <v>13</v>
      </c>
      <c r="H133" s="28" t="s">
        <v>286</v>
      </c>
      <c r="I133" s="38">
        <v>2</v>
      </c>
      <c r="J133" s="5" t="s">
        <v>262</v>
      </c>
    </row>
    <row r="134" spans="1:10">
      <c r="A134" s="8"/>
      <c r="B134" s="8"/>
      <c r="C134" s="8"/>
      <c r="G134" s="5" t="s">
        <v>113</v>
      </c>
      <c r="H134" s="28" t="s">
        <v>286</v>
      </c>
      <c r="I134" s="38">
        <v>2</v>
      </c>
      <c r="J134" s="5" t="s">
        <v>262</v>
      </c>
    </row>
    <row r="135" spans="1:10">
      <c r="A135" s="8"/>
      <c r="B135" s="8"/>
      <c r="C135" s="8"/>
      <c r="G135" s="5" t="s">
        <v>117</v>
      </c>
      <c r="H135" s="28" t="s">
        <v>286</v>
      </c>
      <c r="I135" s="38">
        <v>2</v>
      </c>
      <c r="J135" s="5" t="s">
        <v>262</v>
      </c>
    </row>
    <row r="136" spans="1:10">
      <c r="A136" s="8"/>
      <c r="B136" s="8"/>
      <c r="C136" s="8"/>
      <c r="G136" s="17" t="s">
        <v>115</v>
      </c>
      <c r="H136" s="17" t="s">
        <v>3</v>
      </c>
      <c r="I136" s="41">
        <v>1</v>
      </c>
      <c r="J136" s="17" t="s">
        <v>344</v>
      </c>
    </row>
    <row r="137" spans="1:10">
      <c r="A137" s="8"/>
      <c r="B137" s="8"/>
      <c r="C137" s="8"/>
      <c r="G137" s="17" t="s">
        <v>2</v>
      </c>
      <c r="H137" s="17" t="s">
        <v>3</v>
      </c>
      <c r="I137" s="41">
        <v>1</v>
      </c>
      <c r="J137" s="17"/>
    </row>
    <row r="138" spans="1:10">
      <c r="A138" s="8"/>
      <c r="B138" s="8"/>
      <c r="C138" s="8"/>
      <c r="G138" s="17" t="s">
        <v>6</v>
      </c>
      <c r="H138" s="17" t="s">
        <v>3</v>
      </c>
      <c r="I138" s="41">
        <v>1</v>
      </c>
      <c r="J138" s="17"/>
    </row>
    <row r="139" spans="1:10">
      <c r="A139" s="8"/>
      <c r="B139" s="8"/>
      <c r="C139" s="8"/>
      <c r="G139" s="17" t="s">
        <v>384</v>
      </c>
      <c r="H139" s="17" t="s">
        <v>324</v>
      </c>
      <c r="I139" s="37">
        <v>3</v>
      </c>
      <c r="J139" s="17" t="s">
        <v>344</v>
      </c>
    </row>
    <row r="140" spans="1:10">
      <c r="A140" s="8"/>
      <c r="B140" s="8"/>
      <c r="C140" s="8"/>
      <c r="G140" s="17" t="s">
        <v>46</v>
      </c>
      <c r="H140" s="17" t="s">
        <v>8</v>
      </c>
      <c r="I140" s="37">
        <v>4</v>
      </c>
      <c r="J140" s="17" t="s">
        <v>262</v>
      </c>
    </row>
    <row r="141" spans="1:10">
      <c r="A141" s="8"/>
      <c r="B141" s="8"/>
      <c r="C141" s="8"/>
      <c r="G141" s="17" t="s">
        <v>15</v>
      </c>
      <c r="H141" s="17" t="s">
        <v>8</v>
      </c>
      <c r="I141" s="37">
        <v>4</v>
      </c>
      <c r="J141" s="17" t="s">
        <v>262</v>
      </c>
    </row>
    <row r="142" spans="1:10">
      <c r="A142" s="8"/>
      <c r="B142" s="8"/>
      <c r="C142" s="8"/>
      <c r="G142" s="17" t="s">
        <v>374</v>
      </c>
      <c r="H142" s="17" t="s">
        <v>8</v>
      </c>
      <c r="I142" s="37">
        <v>4</v>
      </c>
      <c r="J142" s="17" t="s">
        <v>262</v>
      </c>
    </row>
    <row r="143" spans="1:10">
      <c r="A143" s="8"/>
      <c r="B143" s="8"/>
      <c r="C143" s="8"/>
      <c r="G143" s="17" t="s">
        <v>124</v>
      </c>
      <c r="H143" s="17" t="s">
        <v>8</v>
      </c>
      <c r="I143" s="37">
        <v>3</v>
      </c>
      <c r="J143" s="17" t="s">
        <v>262</v>
      </c>
    </row>
    <row r="144" spans="1:10">
      <c r="A144" s="8"/>
      <c r="B144" s="8"/>
      <c r="C144" s="8"/>
      <c r="G144" s="17" t="s">
        <v>47</v>
      </c>
      <c r="H144" s="17" t="s">
        <v>8</v>
      </c>
      <c r="I144" s="37">
        <v>3</v>
      </c>
      <c r="J144" s="17" t="s">
        <v>262</v>
      </c>
    </row>
    <row r="145" spans="1:10">
      <c r="A145" s="8"/>
      <c r="B145" s="8"/>
      <c r="C145" s="8"/>
      <c r="G145" s="17" t="s">
        <v>55</v>
      </c>
      <c r="H145" s="17" t="s">
        <v>8</v>
      </c>
      <c r="I145" s="37">
        <v>2</v>
      </c>
      <c r="J145" s="17" t="s">
        <v>262</v>
      </c>
    </row>
    <row r="146" spans="1:10">
      <c r="A146" s="8"/>
      <c r="B146" s="8"/>
      <c r="C146" s="8"/>
      <c r="G146" s="17" t="s">
        <v>375</v>
      </c>
      <c r="H146" s="17" t="s">
        <v>8</v>
      </c>
      <c r="I146" s="37">
        <v>2</v>
      </c>
      <c r="J146" s="17" t="s">
        <v>262</v>
      </c>
    </row>
    <row r="147" spans="1:10">
      <c r="A147" s="8"/>
      <c r="B147" s="8"/>
      <c r="C147" s="8"/>
      <c r="G147" s="17" t="s">
        <v>170</v>
      </c>
      <c r="H147" s="17" t="s">
        <v>8</v>
      </c>
      <c r="I147" s="37">
        <v>2</v>
      </c>
      <c r="J147" s="17" t="s">
        <v>262</v>
      </c>
    </row>
    <row r="148" spans="1:10">
      <c r="A148" s="8"/>
      <c r="B148" s="8"/>
      <c r="C148" s="8"/>
      <c r="G148" s="17" t="s">
        <v>376</v>
      </c>
      <c r="H148" s="17" t="s">
        <v>8</v>
      </c>
      <c r="I148" s="37">
        <v>2</v>
      </c>
      <c r="J148" s="17" t="s">
        <v>262</v>
      </c>
    </row>
    <row r="149" spans="1:10">
      <c r="A149" s="8"/>
      <c r="B149" s="8"/>
      <c r="C149" s="8"/>
      <c r="G149" s="17" t="s">
        <v>377</v>
      </c>
      <c r="H149" s="17" t="s">
        <v>8</v>
      </c>
      <c r="I149" s="37">
        <v>2</v>
      </c>
      <c r="J149" s="17" t="s">
        <v>262</v>
      </c>
    </row>
    <row r="150" spans="1:10">
      <c r="A150" s="8"/>
      <c r="B150" s="8"/>
      <c r="C150" s="8"/>
      <c r="G150" s="17" t="s">
        <v>378</v>
      </c>
      <c r="H150" s="17" t="s">
        <v>8</v>
      </c>
      <c r="I150" s="37">
        <v>2</v>
      </c>
      <c r="J150" s="17" t="s">
        <v>262</v>
      </c>
    </row>
    <row r="151" spans="1:10">
      <c r="A151" s="8"/>
      <c r="B151" s="8"/>
      <c r="C151" s="8"/>
      <c r="G151" s="17" t="s">
        <v>379</v>
      </c>
      <c r="H151" s="17" t="s">
        <v>8</v>
      </c>
      <c r="I151" s="37">
        <v>2</v>
      </c>
      <c r="J151" s="17" t="s">
        <v>262</v>
      </c>
    </row>
    <row r="152" spans="1:10">
      <c r="A152" s="8"/>
      <c r="B152" s="8"/>
      <c r="C152" s="8"/>
      <c r="G152" s="17" t="s">
        <v>66</v>
      </c>
      <c r="H152" s="17" t="s">
        <v>8</v>
      </c>
      <c r="I152" s="41">
        <v>2</v>
      </c>
      <c r="J152" s="17"/>
    </row>
    <row r="153" spans="1:10">
      <c r="A153" s="8"/>
      <c r="B153" s="8"/>
      <c r="C153" s="8"/>
      <c r="G153" s="17" t="s">
        <v>7</v>
      </c>
      <c r="H153" s="17" t="s">
        <v>8</v>
      </c>
      <c r="I153" s="41">
        <v>1</v>
      </c>
      <c r="J153" s="17"/>
    </row>
    <row r="154" spans="1:10">
      <c r="A154" s="8"/>
      <c r="B154" s="8"/>
      <c r="C154" s="8"/>
    </row>
    <row r="155" spans="1:10">
      <c r="A155" s="8"/>
      <c r="B155" s="8"/>
      <c r="C155" s="8"/>
    </row>
    <row r="156" spans="1:10">
      <c r="A156" s="8"/>
      <c r="B156" s="8"/>
      <c r="C156" s="8"/>
    </row>
    <row r="157" spans="1:10">
      <c r="A157" s="8"/>
      <c r="B157" s="8"/>
      <c r="C157" s="8"/>
    </row>
    <row r="158" spans="1:10">
      <c r="A158" s="8"/>
      <c r="B158" s="8"/>
      <c r="C158" s="8"/>
    </row>
    <row r="159" spans="1:10">
      <c r="A159" s="8"/>
      <c r="B159" s="8"/>
      <c r="C159" s="8"/>
    </row>
    <row r="160" spans="1:10">
      <c r="A160" s="8"/>
      <c r="B160" s="8"/>
      <c r="C160" s="8"/>
    </row>
    <row r="161" spans="1:3">
      <c r="A161" s="9"/>
      <c r="B161" s="9"/>
      <c r="C161" s="8"/>
    </row>
    <row r="162" spans="1:3">
      <c r="A162" s="9"/>
      <c r="B162" s="9"/>
      <c r="C162" s="8"/>
    </row>
    <row r="163" spans="1:3">
      <c r="A163" s="9"/>
      <c r="B163" s="9"/>
      <c r="C163" s="8"/>
    </row>
    <row r="164" spans="1:3">
      <c r="A164" s="18"/>
      <c r="B164" s="18"/>
      <c r="C164" s="8"/>
    </row>
    <row r="165" spans="1:3">
      <c r="A165" s="18"/>
      <c r="B165" s="18"/>
      <c r="C165" s="8"/>
    </row>
    <row r="166" spans="1:3">
      <c r="A166" s="18"/>
      <c r="B166" s="18"/>
      <c r="C166" s="8"/>
    </row>
    <row r="167" spans="1:3">
      <c r="A167" s="18"/>
      <c r="B167" s="18"/>
      <c r="C167" s="8"/>
    </row>
    <row r="168" spans="1:3">
      <c r="A168" s="18"/>
      <c r="B168" s="18"/>
      <c r="C168" s="8"/>
    </row>
    <row r="169" spans="1:3">
      <c r="A169" s="9"/>
      <c r="B169" s="9"/>
      <c r="C169" s="8"/>
    </row>
    <row r="170" spans="1:3">
      <c r="A170" s="9"/>
      <c r="B170" s="9"/>
      <c r="C170" s="8"/>
    </row>
    <row r="171" spans="1:3">
      <c r="A171" s="8"/>
      <c r="B171" s="8"/>
      <c r="C171" s="8"/>
    </row>
    <row r="172" spans="1:3">
      <c r="A172" s="18"/>
      <c r="B172" s="18"/>
      <c r="C172" s="8"/>
    </row>
    <row r="173" spans="1:3">
      <c r="A173" s="8"/>
      <c r="B173" s="8"/>
      <c r="C173" s="8"/>
    </row>
    <row r="174" spans="1:3">
      <c r="A174" s="8"/>
      <c r="B174" s="8"/>
      <c r="C174" s="8"/>
    </row>
    <row r="175" spans="1:3">
      <c r="A175" s="8"/>
      <c r="B175" s="8"/>
      <c r="C175" s="8"/>
    </row>
    <row r="176" spans="1:3">
      <c r="A176" s="18"/>
      <c r="B176" s="18"/>
      <c r="C176" s="8"/>
    </row>
    <row r="177" spans="1:3">
      <c r="A177" s="8"/>
      <c r="B177" s="8"/>
      <c r="C177" s="8"/>
    </row>
    <row r="178" spans="1:3">
      <c r="A178" s="8"/>
      <c r="B178" s="8"/>
      <c r="C178" s="8"/>
    </row>
    <row r="179" spans="1:3">
      <c r="A179" s="18"/>
      <c r="B179" s="18"/>
      <c r="C179" s="8"/>
    </row>
    <row r="180" spans="1:3">
      <c r="A180" s="9"/>
      <c r="B180" s="9"/>
      <c r="C180" s="8"/>
    </row>
    <row r="181" spans="1:3">
      <c r="A181" s="9"/>
      <c r="B181" s="9"/>
      <c r="C181" s="8"/>
    </row>
    <row r="182" spans="1:3">
      <c r="A182" s="18"/>
      <c r="B182" s="18"/>
      <c r="C182" s="8"/>
    </row>
    <row r="183" spans="1:3">
      <c r="A183" s="18"/>
      <c r="B183" s="18"/>
      <c r="C183" s="8"/>
    </row>
    <row r="184" spans="1:3">
      <c r="A184" s="18"/>
      <c r="B184" s="18"/>
      <c r="C184" s="8"/>
    </row>
    <row r="185" spans="1:3">
      <c r="A185" s="18"/>
      <c r="B185" s="18"/>
      <c r="C185" s="8"/>
    </row>
    <row r="186" spans="1:3">
      <c r="A186" s="18"/>
      <c r="B186" s="18"/>
      <c r="C186" s="8"/>
    </row>
    <row r="187" spans="1:3">
      <c r="A187" s="18"/>
      <c r="B187" s="18"/>
      <c r="C187" s="8"/>
    </row>
    <row r="188" spans="1:3">
      <c r="A188" s="9"/>
      <c r="B188" s="9"/>
      <c r="C188" s="8"/>
    </row>
    <row r="189" spans="1:3">
      <c r="A189" s="9"/>
      <c r="B189" s="9"/>
      <c r="C189" s="8"/>
    </row>
    <row r="190" spans="1:3">
      <c r="A190" s="9"/>
      <c r="B190" s="9"/>
      <c r="C190" s="8"/>
    </row>
    <row r="191" spans="1:3">
      <c r="A191" s="18"/>
      <c r="B191" s="18"/>
      <c r="C191" s="8"/>
    </row>
    <row r="192" spans="1:3">
      <c r="A192" s="18"/>
      <c r="B192" s="18"/>
      <c r="C192" s="8"/>
    </row>
    <row r="193" spans="1:3">
      <c r="A193" s="18"/>
      <c r="B193" s="18"/>
      <c r="C193" s="8"/>
    </row>
    <row r="194" spans="1:3">
      <c r="A194" s="18"/>
      <c r="B194" s="18"/>
      <c r="C194" s="8"/>
    </row>
    <row r="195" spans="1:3">
      <c r="A195" s="18"/>
      <c r="B195" s="18"/>
      <c r="C195" s="8"/>
    </row>
    <row r="196" spans="1:3">
      <c r="A196" s="18"/>
      <c r="B196" s="18"/>
      <c r="C196" s="8"/>
    </row>
    <row r="197" spans="1:3">
      <c r="A197" s="18"/>
      <c r="B197" s="18"/>
      <c r="C197" s="8"/>
    </row>
    <row r="198" spans="1:3">
      <c r="A198" s="18"/>
      <c r="B198" s="18"/>
      <c r="C198" s="8"/>
    </row>
    <row r="199" spans="1:3">
      <c r="A199" s="18"/>
      <c r="B199" s="18"/>
      <c r="C199" s="8"/>
    </row>
    <row r="200" spans="1:3">
      <c r="A200" s="8"/>
      <c r="B200" s="8"/>
      <c r="C200" s="8"/>
    </row>
    <row r="201" spans="1:3">
      <c r="A201" s="8"/>
      <c r="B201" s="8"/>
      <c r="C201" s="8"/>
    </row>
    <row r="202" spans="1:3">
      <c r="A202" s="8"/>
      <c r="B202" s="8"/>
      <c r="C202" s="8"/>
    </row>
    <row r="203" spans="1:3">
      <c r="A203" s="8"/>
      <c r="B203" s="8"/>
      <c r="C203" s="8"/>
    </row>
    <row r="204" spans="1:3">
      <c r="A204" s="8"/>
      <c r="B204" s="8"/>
      <c r="C204" s="8"/>
    </row>
    <row r="205" spans="1:3">
      <c r="A205" s="18"/>
      <c r="B205" s="18"/>
      <c r="C205" s="8"/>
    </row>
    <row r="206" spans="1:3">
      <c r="A206" s="8"/>
      <c r="B206" s="8"/>
      <c r="C206" s="8"/>
    </row>
    <row r="207" spans="1:3">
      <c r="A207" s="8"/>
      <c r="B207" s="8"/>
      <c r="C207" s="8"/>
    </row>
    <row r="208" spans="1:3">
      <c r="A208" s="9"/>
      <c r="B208" s="9"/>
      <c r="C208" s="8"/>
    </row>
    <row r="209" spans="1:5">
      <c r="A209" s="9"/>
      <c r="B209" s="9"/>
      <c r="C209" s="8"/>
    </row>
    <row r="210" spans="1:5">
      <c r="A210" s="9"/>
      <c r="B210" s="9"/>
      <c r="C210" s="8"/>
    </row>
    <row r="211" spans="1:5">
      <c r="A211" s="18"/>
      <c r="B211" s="18"/>
      <c r="C211" s="8"/>
    </row>
    <row r="212" spans="1:5">
      <c r="A212" s="18"/>
      <c r="B212" s="18"/>
      <c r="C212" s="8"/>
    </row>
    <row r="213" spans="1:5">
      <c r="A213" s="8"/>
      <c r="B213" s="8"/>
      <c r="C213" s="8"/>
    </row>
    <row r="214" spans="1:5">
      <c r="A214" s="8"/>
      <c r="B214" s="8"/>
      <c r="C214" s="8"/>
    </row>
    <row r="215" spans="1:5">
      <c r="A215" s="18"/>
      <c r="B215" s="18"/>
      <c r="C215" s="8"/>
    </row>
    <row r="216" spans="1:5">
      <c r="A216" s="18"/>
      <c r="B216" s="18"/>
      <c r="C216" s="8"/>
    </row>
    <row r="217" spans="1:5">
      <c r="A217" s="18"/>
      <c r="B217" s="18"/>
      <c r="C217" s="8"/>
    </row>
    <row r="218" spans="1:5">
      <c r="A218" s="18"/>
      <c r="B218" s="18"/>
      <c r="C218" s="8"/>
    </row>
    <row r="219" spans="1:5">
      <c r="A219" s="18"/>
      <c r="B219" s="18"/>
      <c r="C219" s="8"/>
    </row>
    <row r="220" spans="1:5">
      <c r="A220" s="18"/>
      <c r="B220" s="18"/>
      <c r="C220" s="8"/>
    </row>
    <row r="221" spans="1:5">
      <c r="A221" s="18"/>
      <c r="B221" s="18"/>
      <c r="C221" s="8"/>
    </row>
    <row r="222" spans="1:5">
      <c r="A222" s="8"/>
      <c r="B222" s="18"/>
      <c r="C222" s="8"/>
    </row>
    <row r="223" spans="1:5">
      <c r="A223" s="8"/>
      <c r="B223" s="18"/>
      <c r="C223" s="8"/>
      <c r="E223"/>
    </row>
    <row r="224" spans="1:5">
      <c r="E224"/>
    </row>
    <row r="225" spans="2:5">
      <c r="B225" s="8"/>
      <c r="E225"/>
    </row>
    <row r="226" spans="2:5">
      <c r="B226" s="8"/>
      <c r="E226"/>
    </row>
    <row r="227" spans="2:5">
      <c r="B227" s="8"/>
      <c r="E227"/>
    </row>
    <row r="228" spans="2:5">
      <c r="B228" s="8"/>
      <c r="E228"/>
    </row>
    <row r="229" spans="2:5">
      <c r="B229" s="8"/>
      <c r="E229"/>
    </row>
    <row r="230" spans="2:5">
      <c r="B230" s="8"/>
      <c r="E230"/>
    </row>
    <row r="231" spans="2:5">
      <c r="B231" s="8"/>
      <c r="E231"/>
    </row>
    <row r="232" spans="2:5">
      <c r="E232"/>
    </row>
    <row r="233" spans="2:5">
      <c r="E233"/>
    </row>
    <row r="234" spans="2:5">
      <c r="E234"/>
    </row>
    <row r="235" spans="2:5">
      <c r="E235"/>
    </row>
    <row r="236" spans="2:5">
      <c r="B236" s="8"/>
      <c r="E236"/>
    </row>
    <row r="237" spans="2:5">
      <c r="B237" s="8"/>
      <c r="E237"/>
    </row>
    <row r="238" spans="2:5">
      <c r="B238" s="8"/>
      <c r="E238"/>
    </row>
    <row r="239" spans="2:5">
      <c r="B239" s="8"/>
      <c r="E239"/>
    </row>
    <row r="240" spans="2:5">
      <c r="B240" s="8"/>
      <c r="E240"/>
    </row>
    <row r="241" spans="2:5">
      <c r="B241" s="8"/>
      <c r="E241"/>
    </row>
    <row r="242" spans="2:5">
      <c r="B242" s="8"/>
      <c r="E242"/>
    </row>
    <row r="243" spans="2:5">
      <c r="B243" s="8"/>
      <c r="E243"/>
    </row>
    <row r="244" spans="2:5">
      <c r="B244" s="8"/>
      <c r="E244"/>
    </row>
    <row r="245" spans="2:5">
      <c r="B245" s="8"/>
      <c r="E245"/>
    </row>
    <row r="246" spans="2:5">
      <c r="B246" s="8"/>
      <c r="E246"/>
    </row>
    <row r="247" spans="2:5">
      <c r="B247" s="8"/>
      <c r="E247"/>
    </row>
    <row r="248" spans="2:5">
      <c r="B248" s="8"/>
      <c r="E248"/>
    </row>
    <row r="249" spans="2:5">
      <c r="B249" s="8"/>
      <c r="E249"/>
    </row>
    <row r="250" spans="2:5">
      <c r="B250" s="8"/>
      <c r="E250"/>
    </row>
    <row r="251" spans="2:5">
      <c r="B251" s="8"/>
      <c r="E251"/>
    </row>
    <row r="252" spans="2:5">
      <c r="B252" s="8"/>
      <c r="E252"/>
    </row>
    <row r="253" spans="2:5">
      <c r="B253" s="8"/>
      <c r="E253"/>
    </row>
    <row r="254" spans="2:5">
      <c r="B254" s="8"/>
      <c r="E254"/>
    </row>
    <row r="255" spans="2:5">
      <c r="B255" s="8"/>
      <c r="E255"/>
    </row>
    <row r="256" spans="2:5">
      <c r="B256" s="8"/>
      <c r="E256"/>
    </row>
    <row r="257" spans="1:5">
      <c r="B257" s="8"/>
      <c r="E257"/>
    </row>
    <row r="258" spans="1:5">
      <c r="B258" s="8"/>
      <c r="E258"/>
    </row>
    <row r="259" spans="1:5">
      <c r="B259" s="8"/>
      <c r="E259"/>
    </row>
    <row r="260" spans="1:5">
      <c r="B260" s="8"/>
      <c r="E260"/>
    </row>
    <row r="261" spans="1:5">
      <c r="B261" s="8"/>
      <c r="E261"/>
    </row>
    <row r="262" spans="1:5">
      <c r="A262" s="18"/>
      <c r="B262" s="18"/>
    </row>
    <row r="264" spans="1:5">
      <c r="A264" s="18"/>
      <c r="B264" s="18"/>
    </row>
    <row r="265" spans="1:5">
      <c r="A265" s="18"/>
      <c r="B265" s="18"/>
    </row>
    <row r="266" spans="1:5">
      <c r="A266" s="18"/>
      <c r="B266" s="18"/>
    </row>
    <row r="267" spans="1:5">
      <c r="A267" s="18"/>
      <c r="B267" s="18"/>
    </row>
    <row r="268" spans="1:5">
      <c r="A268" s="18"/>
      <c r="B268" s="18"/>
    </row>
    <row r="269" spans="1:5">
      <c r="A269" s="18"/>
      <c r="B269" s="18"/>
    </row>
    <row r="270" spans="1:5">
      <c r="A270" s="18"/>
      <c r="B270" s="18"/>
    </row>
    <row r="271" spans="1:5">
      <c r="A271" s="18"/>
      <c r="B271" s="18"/>
    </row>
    <row r="272" spans="1:5">
      <c r="A272" s="18"/>
      <c r="B272" s="18"/>
    </row>
    <row r="273" spans="1:2">
      <c r="A273" s="18"/>
      <c r="B273" s="18"/>
    </row>
    <row r="274" spans="1:2">
      <c r="A274" s="18"/>
      <c r="B274" s="18"/>
    </row>
    <row r="275" spans="1:2">
      <c r="A275" s="18"/>
      <c r="B275" s="18"/>
    </row>
    <row r="276" spans="1:2">
      <c r="A276" s="18"/>
      <c r="B276" s="18"/>
    </row>
  </sheetData>
  <protectedRanges>
    <protectedRange sqref="A524:A599" name="範囲1_1_1"/>
    <protectedRange sqref="A324:B363" name="範囲1_1_2"/>
  </protectedRanges>
  <sortState xmlns:xlrd2="http://schemas.microsoft.com/office/spreadsheetml/2017/richdata2" ref="L3:O78">
    <sortCondition ref="M3:M78"/>
    <sortCondition descending="1" ref="N3:N78"/>
  </sortState>
  <phoneticPr fontId="2"/>
  <conditionalFormatting sqref="E262:E1048576 B236:B261 B225:B231 E1:E222">
    <cfRule type="containsText" dxfId="18" priority="11" operator="containsText" text="立命館">
      <formula>NOT(ISERROR(SEARCH("立命館",B1)))</formula>
    </cfRule>
    <cfRule type="containsText" dxfId="17" priority="12" operator="containsText" text="同志社">
      <formula>NOT(ISERROR(SEARCH("同志社",B1)))</formula>
    </cfRule>
    <cfRule type="containsText" dxfId="16" priority="13" operator="containsText" text="甲南">
      <formula>NOT(ISERROR(SEARCH("甲南",B1)))</formula>
    </cfRule>
    <cfRule type="containsText" dxfId="15" priority="14" operator="containsText" text="京都大学">
      <formula>NOT(ISERROR(SEARCH("京都大学",B1)))</formula>
    </cfRule>
    <cfRule type="containsText" dxfId="14" priority="15" operator="containsText" text="京都産業">
      <formula>NOT(ISERROR(SEARCH("京都産業",B1)))</formula>
    </cfRule>
    <cfRule type="containsText" dxfId="13" priority="16" operator="containsText" text="関西大学">
      <formula>NOT(ISERROR(SEARCH("関西大学",B1)))</formula>
    </cfRule>
    <cfRule type="containsText" dxfId="12" priority="17" operator="containsText" text="関西学院">
      <formula>NOT(ISERROR(SEARCH("関西学院",B1)))</formula>
    </cfRule>
    <cfRule type="containsText" dxfId="11" priority="18" operator="containsText" text="大阪大学">
      <formula>NOT(ISERROR(SEARCH("大阪大学",B1)))</formula>
    </cfRule>
    <cfRule type="containsText" dxfId="10" priority="19" operator="containsText" text="大阪産業">
      <formula>NOT(ISERROR(SEARCH("大阪産業",B1)))</formula>
    </cfRule>
  </conditionalFormatting>
  <conditionalFormatting sqref="E2:E52">
    <cfRule type="containsText" dxfId="9" priority="1" operator="containsText" text="近畿大学">
      <formula>NOT(ISERROR(SEARCH("近畿大学",E2)))</formula>
    </cfRule>
  </conditionalFormatting>
  <dataValidations count="1">
    <dataValidation type="list" allowBlank="1" showInputMessage="1" showErrorMessage="1" sqref="C9:C213" xr:uid="{82A204C1-AB2D-4F1C-A1E8-F6445434C8CE}">
      <formula1>"1,2,3,4"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732F707-7857-4B58-B96E-7AD81B6D7390}">
            <xm:f>NOT(ISERROR(SEARCH($E$11,B136)))</xm:f>
            <xm:f>$E$11</xm:f>
            <x14:dxf>
              <fill>
                <patternFill>
                  <bgColor rgb="FFFF0000"/>
                </patternFill>
              </fill>
              <border>
                <vertical/>
                <horizontal/>
              </border>
            </x14:dxf>
          </x14:cfRule>
          <x14:cfRule type="containsText" priority="3" operator="containsText" id="{EDAD2A1E-3B8C-4725-91C2-CAC136193C28}">
            <xm:f>NOT(ISERROR(SEARCH($E$10,B136)))</xm:f>
            <xm:f>$E$10</xm:f>
            <x14:dxf>
              <fill>
                <patternFill>
                  <bgColor rgb="FFA065D5"/>
                </patternFill>
              </fill>
              <border>
                <vertical/>
                <horizontal/>
              </border>
            </x14:dxf>
          </x14:cfRule>
          <x14:cfRule type="containsText" priority="4" operator="containsText" id="{A8E5CD8C-9237-4B15-AAEB-39421C337620}">
            <xm:f>NOT(ISERROR(SEARCH($E$9,B136)))</xm:f>
            <xm:f>$E$9</xm:f>
            <x14:dxf>
              <fill>
                <patternFill>
                  <bgColor rgb="FFFF7D7D"/>
                </patternFill>
              </fill>
              <border>
                <vertical/>
                <horizontal/>
              </border>
            </x14:dxf>
          </x14:cfRule>
          <x14:cfRule type="containsText" priority="5" operator="containsText" id="{60049D45-DB9F-43E1-9A77-FEAC0A523414}">
            <xm:f>NOT(ISERROR(SEARCH($E$7,B136)))</xm:f>
            <xm:f>$E$7</xm:f>
            <x14:dxf>
              <fill>
                <patternFill>
                  <bgColor rgb="FF92D050"/>
                </patternFill>
              </fill>
              <border>
                <vertical/>
                <horizontal/>
              </border>
            </x14:dxf>
          </x14:cfRule>
          <x14:cfRule type="containsText" priority="6" operator="containsText" id="{B9A1FA57-38D4-4A01-82F5-B84186BD7005}">
            <xm:f>NOT(ISERROR(SEARCH($E$6,B136)))</xm:f>
            <xm:f>$E$6</xm:f>
            <x14:dxf>
              <fill>
                <patternFill>
                  <bgColor rgb="FFC0E399"/>
                </patternFill>
              </fill>
            </x14:dxf>
          </x14:cfRule>
          <x14:cfRule type="containsText" priority="7" operator="containsText" id="{F7E50E68-2592-4BDF-A9CC-2A0ED9B01E2B}">
            <xm:f>NOT(ISERROR(SEARCH($E$5,B136)))</xm:f>
            <xm:f>$E$5</xm:f>
            <x14:dxf>
              <fill>
                <patternFill>
                  <bgColor rgb="FF0083E6"/>
                </patternFill>
              </fill>
              <border>
                <vertical/>
                <horizontal/>
              </border>
            </x14:dxf>
          </x14:cfRule>
          <x14:cfRule type="containsText" priority="8" operator="containsText" id="{59D66908-A01C-4897-A5E0-5E34A0E62C52}">
            <xm:f>NOT(ISERROR(SEARCH($E$4,B136)))</xm:f>
            <xm:f>$E$4</xm:f>
            <x14:dxf>
              <fill>
                <patternFill>
                  <bgColor rgb="FFFFFF37"/>
                </patternFill>
              </fill>
              <border>
                <vertical/>
                <horizontal/>
              </border>
            </x14:dxf>
          </x14:cfRule>
          <x14:cfRule type="containsText" priority="9" operator="containsText" id="{8666607A-2508-4939-BDA4-1D11C6C13462}">
            <xm:f>NOT(ISERROR(SEARCH($E$3,B136)))</xm:f>
            <xm:f>$E$3</xm:f>
            <x14:dxf>
              <fill>
                <patternFill>
                  <bgColor rgb="FFFFC000"/>
                </patternFill>
              </fill>
              <border>
                <vertical/>
                <horizontal/>
              </border>
            </x14:dxf>
          </x14:cfRule>
          <x14:cfRule type="containsText" priority="10" operator="containsText" id="{5E2E1401-1CC8-45FA-AC2B-0D5C15F9A9B6}">
            <xm:f>NOT(ISERROR(SEARCH($E$2,B136)))</xm:f>
            <xm:f>$E$2</xm:f>
            <x14:dxf>
              <fill>
                <patternFill>
                  <bgColor rgb="FF79DCFF"/>
                </patternFill>
              </fill>
              <border>
                <vertical/>
                <horizontal/>
              </border>
            </x14:dxf>
          </x14:cfRule>
          <xm:sqref>B232:B235 I226:I1048576 F236:F261 F223:F231 G226:G1048576 D223 D225:D261 G143:G186 I143:I186 I136:I141 G136:G141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8746-B929-4435-9177-A3C1BFB271CC}">
  <dimension ref="A1:J48"/>
  <sheetViews>
    <sheetView workbookViewId="0">
      <selection activeCell="I13" sqref="I13"/>
    </sheetView>
  </sheetViews>
  <sheetFormatPr defaultRowHeight="18"/>
  <cols>
    <col min="1" max="1" width="8.6640625" style="8"/>
    <col min="2" max="2" width="12.9140625" style="8" bestFit="1" customWidth="1"/>
    <col min="3" max="3" width="12.33203125" style="19" bestFit="1" customWidth="1"/>
    <col min="4" max="4" width="8.6640625" style="8"/>
    <col min="10" max="10" width="18.33203125" customWidth="1"/>
  </cols>
  <sheetData>
    <row r="1" spans="1:10">
      <c r="A1" s="10" t="s">
        <v>397</v>
      </c>
      <c r="B1" s="21" t="s">
        <v>0</v>
      </c>
      <c r="C1" s="21" t="s">
        <v>1</v>
      </c>
      <c r="D1" s="21" t="s">
        <v>391</v>
      </c>
      <c r="E1" s="3" t="s">
        <v>74</v>
      </c>
      <c r="F1" s="3" t="s">
        <v>137</v>
      </c>
      <c r="G1" s="3" t="s">
        <v>392</v>
      </c>
      <c r="H1" s="22" t="s">
        <v>471</v>
      </c>
      <c r="I1" s="22" t="s">
        <v>502</v>
      </c>
      <c r="J1" s="22" t="s">
        <v>503</v>
      </c>
    </row>
    <row r="2" spans="1:10">
      <c r="A2" s="2">
        <f>RANK($J2,$J:$J)</f>
        <v>1</v>
      </c>
      <c r="B2" s="20" t="s">
        <v>81</v>
      </c>
      <c r="C2" s="20" t="s">
        <v>11</v>
      </c>
      <c r="D2" s="20">
        <f>IFERROR(VLOOKUP(B2,選手!$L:$N,3,FALSE),"")</f>
        <v>2</v>
      </c>
      <c r="E2" s="17">
        <f>IFERROR(VLOOKUP(B2,西日!$B:$D,3,FALSE),0)</f>
        <v>609.1</v>
      </c>
      <c r="F2" s="17">
        <f>IFERROR(VLOOKUP(B2,秋関!$B:$D,3,FALSE),0)</f>
        <v>617.79999999999995</v>
      </c>
      <c r="G2" s="17">
        <f>IFERROR(VLOOKUP(B2,全日!$B:$D,3,FALSE),0)</f>
        <v>619.90000000000009</v>
      </c>
      <c r="H2" s="23">
        <f>IFERROR(VLOOKUP(B2,新人戦!$F:$H,3,FALSE),0)</f>
        <v>622.5</v>
      </c>
      <c r="I2" s="23">
        <f>IFERROR(VLOOKUP(B2,不朽戦!$B:$D,3,FALSE),0)</f>
        <v>0</v>
      </c>
      <c r="J2" s="23">
        <f>LARGE(E2:I2,1)+LARGE(E2:I2,2)+LARGE(E2:I2,3)</f>
        <v>1860.2</v>
      </c>
    </row>
    <row r="3" spans="1:10">
      <c r="A3" s="2">
        <f>RANK($J3,$J:$J)</f>
        <v>2</v>
      </c>
      <c r="B3" s="20" t="s">
        <v>80</v>
      </c>
      <c r="C3" s="20" t="s">
        <v>3</v>
      </c>
      <c r="D3" s="20">
        <f>IFERROR(VLOOKUP(B3,選手!$L:$N,3,FALSE),"")</f>
        <v>3</v>
      </c>
      <c r="E3" s="17">
        <f>IFERROR(VLOOKUP(B3,西日!$B:$D,3,FALSE),0)</f>
        <v>611.4</v>
      </c>
      <c r="F3" s="17">
        <f>IFERROR(VLOOKUP(B3,秋関!$B:$D,3,FALSE),0)</f>
        <v>618.69999999999993</v>
      </c>
      <c r="G3" s="17">
        <f>IFERROR(VLOOKUP(B3,全日!$B:$D,3,FALSE),0)</f>
        <v>607.4</v>
      </c>
      <c r="H3" s="23">
        <f>IFERROR(VLOOKUP(B3,新人戦!$F:$H,3,FALSE),0)</f>
        <v>0</v>
      </c>
      <c r="I3" s="23">
        <f>IFERROR(VLOOKUP(B3,不朽戦!$B:$D,3,FALSE),0)</f>
        <v>623.6</v>
      </c>
      <c r="J3" s="23">
        <f>LARGE(E3:I3,1)+LARGE(E3:I3,2)+LARGE(E3:I3,3)</f>
        <v>1853.6999999999998</v>
      </c>
    </row>
    <row r="4" spans="1:10">
      <c r="A4" s="2">
        <f>RANK($J4,$J:$J)</f>
        <v>3</v>
      </c>
      <c r="B4" s="20" t="s">
        <v>75</v>
      </c>
      <c r="C4" s="20" t="s">
        <v>3</v>
      </c>
      <c r="D4" s="20">
        <f>IFERROR(VLOOKUP(B4,選手!$L:$N,3,FALSE),"")</f>
        <v>2</v>
      </c>
      <c r="E4" s="17">
        <f>IFERROR(VLOOKUP(B4,西日!$B:$D,3,FALSE),0)</f>
        <v>615.89999999999986</v>
      </c>
      <c r="F4" s="17">
        <f>IFERROR(VLOOKUP(B4,秋関!$B:$D,3,FALSE),0)</f>
        <v>614.29999999999995</v>
      </c>
      <c r="G4" s="17">
        <f>IFERROR(VLOOKUP(B4,全日!$B:$D,3,FALSE),0)</f>
        <v>620</v>
      </c>
      <c r="H4" s="23">
        <f>IFERROR(VLOOKUP(B4,新人戦!$F:$H,3,FALSE),0)</f>
        <v>617.4</v>
      </c>
      <c r="I4" s="23">
        <f>IFERROR(VLOOKUP(B4,不朽戦!$B:$D,3,FALSE),0)</f>
        <v>0</v>
      </c>
      <c r="J4" s="23">
        <f>LARGE(E4:I4,1)+LARGE(E4:I4,2)+LARGE(E4:I4,3)</f>
        <v>1853.3</v>
      </c>
    </row>
    <row r="5" spans="1:10">
      <c r="A5" s="2">
        <f>RANK($J5,$J:$J)</f>
        <v>4</v>
      </c>
      <c r="B5" s="20" t="s">
        <v>82</v>
      </c>
      <c r="C5" s="20" t="s">
        <v>3</v>
      </c>
      <c r="D5" s="20">
        <f>IFERROR(VLOOKUP(B5,選手!$L:$N,3,FALSE),"")</f>
        <v>3</v>
      </c>
      <c r="E5" s="17">
        <f>IFERROR(VLOOKUP(B5,西日!$B:$D,3,FALSE),0)</f>
        <v>608</v>
      </c>
      <c r="F5" s="17">
        <f>IFERROR(VLOOKUP(B5,秋関!$B:$D,3,FALSE),0)</f>
        <v>617.1</v>
      </c>
      <c r="G5" s="17">
        <f>IFERROR(VLOOKUP(B5,全日!$B:$D,3,FALSE),0)</f>
        <v>614.6</v>
      </c>
      <c r="H5" s="23">
        <f>IFERROR(VLOOKUP(B5,新人戦!$F:$H,3,FALSE),0)</f>
        <v>0</v>
      </c>
      <c r="I5" s="23">
        <f>IFERROR(VLOOKUP(B5,不朽戦!$B:$D,3,FALSE),0)</f>
        <v>617.1</v>
      </c>
      <c r="J5" s="23">
        <f>LARGE(E5:I5,1)+LARGE(E5:I5,2)+LARGE(E5:I5,3)</f>
        <v>1848.8000000000002</v>
      </c>
    </row>
    <row r="6" spans="1:10">
      <c r="A6" s="2">
        <f>RANK($J6,$J:$J)</f>
        <v>5</v>
      </c>
      <c r="B6" s="20" t="s">
        <v>84</v>
      </c>
      <c r="C6" s="20" t="s">
        <v>11</v>
      </c>
      <c r="D6" s="20">
        <f>IFERROR(VLOOKUP(B6,選手!$L:$N,3,FALSE),"")</f>
        <v>1</v>
      </c>
      <c r="E6" s="17">
        <f>IFERROR(VLOOKUP(B6,西日!$B:$D,3,FALSE),0)</f>
        <v>603.29999999999995</v>
      </c>
      <c r="F6" s="17">
        <f>IFERROR(VLOOKUP(B6,秋関!$B:$D,3,FALSE),0)</f>
        <v>619.70000000000005</v>
      </c>
      <c r="G6" s="17">
        <f>IFERROR(VLOOKUP(B6,全日!$B:$D,3,FALSE),0)</f>
        <v>618.6</v>
      </c>
      <c r="H6" s="23">
        <f>IFERROR(VLOOKUP(B6,新人戦!$F:$H,3,FALSE),0)</f>
        <v>0</v>
      </c>
      <c r="I6" s="23">
        <f>IFERROR(VLOOKUP(B6,不朽戦!$B:$D,3,FALSE),0)</f>
        <v>0</v>
      </c>
      <c r="J6" s="23">
        <f>LARGE(E6:I6,1)+LARGE(E6:I6,2)+LARGE(E6:I6,3)</f>
        <v>1841.6000000000001</v>
      </c>
    </row>
    <row r="7" spans="1:10">
      <c r="A7" s="2">
        <f>RANK($J7,$J:$J)</f>
        <v>6</v>
      </c>
      <c r="B7" s="20" t="s">
        <v>399</v>
      </c>
      <c r="C7" s="20" t="s">
        <v>78</v>
      </c>
      <c r="D7" s="20">
        <f>IFERROR(VLOOKUP(B7,選手!$L:$N,3,FALSE),"")</f>
        <v>1</v>
      </c>
      <c r="E7" s="17">
        <f>IFERROR(VLOOKUP(B7,西日!$B:$D,3,FALSE),0)</f>
        <v>614.9</v>
      </c>
      <c r="F7" s="17">
        <f>IFERROR(VLOOKUP(B7,秋関!$B:$D,3,FALSE),0)</f>
        <v>608.1</v>
      </c>
      <c r="G7" s="17">
        <f>IFERROR(VLOOKUP(B7,全日!$B:$D,3,FALSE),0)</f>
        <v>615.5</v>
      </c>
      <c r="H7" s="23">
        <f>IFERROR(VLOOKUP(B7,新人戦!$F:$H,3,FALSE),0)</f>
        <v>601.29999999999995</v>
      </c>
      <c r="I7" s="23">
        <f>IFERROR(VLOOKUP(B7,不朽戦!$B:$D,3,FALSE),0)</f>
        <v>0</v>
      </c>
      <c r="J7" s="23">
        <f>LARGE(E7:I7,1)+LARGE(E7:I7,2)+LARGE(E7:I7,3)</f>
        <v>1838.5</v>
      </c>
    </row>
    <row r="8" spans="1:10">
      <c r="A8" s="2">
        <f>RANK($J8,$J:$J)</f>
        <v>7</v>
      </c>
      <c r="B8" s="20" t="s">
        <v>83</v>
      </c>
      <c r="C8" s="20" t="s">
        <v>3</v>
      </c>
      <c r="D8" s="20">
        <f>IFERROR(VLOOKUP(B8,選手!$L:$N,3,FALSE),"")</f>
        <v>2</v>
      </c>
      <c r="E8" s="17">
        <f>IFERROR(VLOOKUP(B8,西日!$B:$D,3,FALSE),0)</f>
        <v>604.20000000000005</v>
      </c>
      <c r="F8" s="17">
        <f>IFERROR(VLOOKUP(B8,秋関!$B:$D,3,FALSE),0)</f>
        <v>619.80000000000007</v>
      </c>
      <c r="G8" s="17">
        <f>IFERROR(VLOOKUP(B8,全日!$B:$D,3,FALSE),0)</f>
        <v>612</v>
      </c>
      <c r="H8" s="23">
        <f>IFERROR(VLOOKUP(B8,新人戦!$F:$H,3,FALSE),0)</f>
        <v>0</v>
      </c>
      <c r="I8" s="23">
        <f>IFERROR(VLOOKUP(B8,不朽戦!$B:$D,3,FALSE),0)</f>
        <v>0</v>
      </c>
      <c r="J8" s="23">
        <f>LARGE(E8:I8,1)+LARGE(E8:I8,2)+LARGE(E8:I8,3)</f>
        <v>1836.0000000000002</v>
      </c>
    </row>
    <row r="9" spans="1:10">
      <c r="A9" s="2">
        <f>RANK($J9,$J:$J)</f>
        <v>8</v>
      </c>
      <c r="B9" s="20" t="s">
        <v>76</v>
      </c>
      <c r="C9" s="20" t="s">
        <v>8</v>
      </c>
      <c r="D9" s="20">
        <f>IFERROR(VLOOKUP(B9,選手!$L:$N,3,FALSE),"")</f>
        <v>4</v>
      </c>
      <c r="E9" s="17">
        <f>IFERROR(VLOOKUP(B9,西日!$B:$D,3,FALSE),0)</f>
        <v>615.20000000000005</v>
      </c>
      <c r="F9" s="17">
        <f>IFERROR(VLOOKUP(B9,秋関!$B:$D,3,FALSE),0)</f>
        <v>611.5</v>
      </c>
      <c r="G9" s="17">
        <f>IFERROR(VLOOKUP(B9,全日!$B:$D,3,FALSE),0)</f>
        <v>607.6</v>
      </c>
      <c r="H9" s="23">
        <f>IFERROR(VLOOKUP(B9,新人戦!$F:$H,3,FALSE),0)</f>
        <v>0</v>
      </c>
      <c r="I9" s="23">
        <f>IFERROR(VLOOKUP(B9,不朽戦!$B:$D,3,FALSE),0)</f>
        <v>0</v>
      </c>
      <c r="J9" s="23">
        <f>LARGE(E9:I9,1)+LARGE(E9:I9,2)+LARGE(E9:I9,3)</f>
        <v>1834.3000000000002</v>
      </c>
    </row>
    <row r="10" spans="1:10">
      <c r="A10" s="2">
        <f>RANK($J10,$J:$J)</f>
        <v>9</v>
      </c>
      <c r="B10" s="20" t="s">
        <v>93</v>
      </c>
      <c r="C10" s="20" t="s">
        <v>5</v>
      </c>
      <c r="D10" s="20">
        <f>IFERROR(VLOOKUP(B10,選手!$L:$N,3,FALSE),"")</f>
        <v>3</v>
      </c>
      <c r="E10" s="17">
        <f>IFERROR(VLOOKUP(B10,西日!$B:$D,3,FALSE),0)</f>
        <v>591.79999999999995</v>
      </c>
      <c r="F10" s="17">
        <f>IFERROR(VLOOKUP(B10,秋関!$B:$D,3,FALSE),0)</f>
        <v>614.1</v>
      </c>
      <c r="G10" s="17">
        <f>IFERROR(VLOOKUP(B10,全日!$B:$D,3,FALSE),0)</f>
        <v>610.29999999999995</v>
      </c>
      <c r="H10" s="23">
        <f>IFERROR(VLOOKUP(B10,新人戦!$F:$H,3,FALSE),0)</f>
        <v>0</v>
      </c>
      <c r="I10" s="23">
        <f>IFERROR(VLOOKUP(B10,不朽戦!$B:$D,3,FALSE),0)</f>
        <v>606.6</v>
      </c>
      <c r="J10" s="23">
        <f>LARGE(E10:I10,1)+LARGE(E10:I10,2)+LARGE(E10:I10,3)</f>
        <v>1831</v>
      </c>
    </row>
    <row r="11" spans="1:10">
      <c r="A11" s="2">
        <f>RANK($J11,$J:$J)</f>
        <v>10</v>
      </c>
      <c r="B11" s="20" t="s">
        <v>171</v>
      </c>
      <c r="C11" s="20" t="s">
        <v>8</v>
      </c>
      <c r="D11" s="20">
        <f>IFERROR(VLOOKUP(B11,選手!$L:$N,3,FALSE),"")</f>
        <v>3</v>
      </c>
      <c r="E11" s="17">
        <f>IFERROR(VLOOKUP(B11,西日!$B:$D,3,FALSE),0)</f>
        <v>0</v>
      </c>
      <c r="F11" s="17">
        <f>IFERROR(VLOOKUP(B11,秋関!$B:$D,3,FALSE),0)</f>
        <v>612.4</v>
      </c>
      <c r="G11" s="17">
        <f>IFERROR(VLOOKUP(B11,全日!$B:$D,3,FALSE),0)</f>
        <v>610</v>
      </c>
      <c r="H11" s="23">
        <f>IFERROR(VLOOKUP(B11,新人戦!$F:$H,3,FALSE),0)</f>
        <v>0</v>
      </c>
      <c r="I11" s="23">
        <f>IFERROR(VLOOKUP(B11,不朽戦!$B:$D,3,FALSE),0)</f>
        <v>605.6</v>
      </c>
      <c r="J11" s="23">
        <f>LARGE(E11:I11,1)+LARGE(E11:I11,2)+LARGE(E11:I11,3)</f>
        <v>1828</v>
      </c>
    </row>
    <row r="12" spans="1:10">
      <c r="A12" s="2">
        <f>RANK($J12,$J:$J)</f>
        <v>11</v>
      </c>
      <c r="B12" s="20" t="s">
        <v>89</v>
      </c>
      <c r="C12" s="20" t="s">
        <v>3</v>
      </c>
      <c r="D12" s="20">
        <f>IFERROR(VLOOKUP(B12,選手!$L:$N,3,FALSE),"")</f>
        <v>1</v>
      </c>
      <c r="E12" s="17">
        <f>IFERROR(VLOOKUP(B12,西日!$B:$D,3,FALSE),0)</f>
        <v>598</v>
      </c>
      <c r="F12" s="17">
        <f>IFERROR(VLOOKUP(B12,秋関!$B:$D,3,FALSE),0)</f>
        <v>602.5</v>
      </c>
      <c r="G12" s="17">
        <f>IFERROR(VLOOKUP(B12,全日!$B:$D,3,FALSE),0)</f>
        <v>611.70000000000005</v>
      </c>
      <c r="H12" s="23">
        <f>IFERROR(VLOOKUP(B12,新人戦!$F:$H,3,FALSE),0)</f>
        <v>613.4</v>
      </c>
      <c r="I12" s="23">
        <f>IFERROR(VLOOKUP(B12,不朽戦!$B:$D,3,FALSE),0)</f>
        <v>0</v>
      </c>
      <c r="J12" s="23">
        <f>LARGE(E12:I12,1)+LARGE(E12:I12,2)+LARGE(E12:I12,3)</f>
        <v>1827.6</v>
      </c>
    </row>
    <row r="13" spans="1:10">
      <c r="A13" s="2">
        <f>RANK($J13,$J:$J)</f>
        <v>12</v>
      </c>
      <c r="B13" s="20" t="s">
        <v>79</v>
      </c>
      <c r="C13" s="20" t="s">
        <v>8</v>
      </c>
      <c r="D13" s="20">
        <f>IFERROR(VLOOKUP(B13,選手!$L:$N,3,FALSE),"")</f>
        <v>2</v>
      </c>
      <c r="E13" s="17">
        <f>IFERROR(VLOOKUP(B13,西日!$B:$D,3,FALSE),0)</f>
        <v>613.5</v>
      </c>
      <c r="F13" s="17">
        <f>IFERROR(VLOOKUP(B13,秋関!$B:$D,3,FALSE),0)</f>
        <v>605.20000000000005</v>
      </c>
      <c r="G13" s="17">
        <f>IFERROR(VLOOKUP(B13,全日!$B:$D,3,FALSE),0)</f>
        <v>605.29999999999995</v>
      </c>
      <c r="H13" s="23">
        <f>IFERROR(VLOOKUP(B13,新人戦!$F:$H,3,FALSE),0)</f>
        <v>608.29999999999995</v>
      </c>
      <c r="I13" s="23">
        <f>IFERROR(VLOOKUP(B13,不朽戦!$B:$D,3,FALSE),0)</f>
        <v>0</v>
      </c>
      <c r="J13" s="23">
        <f>LARGE(E13:I13,1)+LARGE(E13:I13,2)+LARGE(E13:I13,3)</f>
        <v>1827.1</v>
      </c>
    </row>
    <row r="14" spans="1:10">
      <c r="A14" s="2">
        <f>RANK($J14,$J:$J)</f>
        <v>13</v>
      </c>
      <c r="B14" s="20" t="s">
        <v>87</v>
      </c>
      <c r="C14" s="20" t="s">
        <v>11</v>
      </c>
      <c r="D14" s="20">
        <f>IFERROR(VLOOKUP(B14,選手!$L:$N,3,FALSE),"")</f>
        <v>3</v>
      </c>
      <c r="E14" s="17">
        <f>IFERROR(VLOOKUP(B14,西日!$B:$D,3,FALSE),0)</f>
        <v>600</v>
      </c>
      <c r="F14" s="17">
        <f>IFERROR(VLOOKUP(B14,秋関!$B:$D,3,FALSE),0)</f>
        <v>605.40000000000009</v>
      </c>
      <c r="G14" s="17">
        <f>IFERROR(VLOOKUP(B14,全日!$B:$D,3,FALSE),0)</f>
        <v>606.6</v>
      </c>
      <c r="H14" s="23">
        <f>IFERROR(VLOOKUP(B14,新人戦!$F:$H,3,FALSE),0)</f>
        <v>0</v>
      </c>
      <c r="I14" s="23">
        <f>IFERROR(VLOOKUP(B14,不朽戦!$B:$D,3,FALSE),0)</f>
        <v>595</v>
      </c>
      <c r="J14" s="23">
        <f>LARGE(E14:I14,1)+LARGE(E14:I14,2)+LARGE(E14:I14,3)</f>
        <v>1812</v>
      </c>
    </row>
    <row r="15" spans="1:10">
      <c r="A15" s="2">
        <f>RANK($J15,$J:$J)</f>
        <v>14</v>
      </c>
      <c r="B15" s="20" t="s">
        <v>172</v>
      </c>
      <c r="C15" s="20" t="s">
        <v>3</v>
      </c>
      <c r="D15" s="20">
        <f>IFERROR(VLOOKUP(B15,選手!$L:$N,3,FALSE),"")</f>
        <v>2</v>
      </c>
      <c r="E15" s="17">
        <f>IFERROR(VLOOKUP(B15,西日!$B:$D,3,FALSE),0)</f>
        <v>0</v>
      </c>
      <c r="F15" s="17">
        <f>IFERROR(VLOOKUP(B15,秋関!$B:$D,3,FALSE),0)</f>
        <v>606.79999999999995</v>
      </c>
      <c r="G15" s="17">
        <f>IFERROR(VLOOKUP(B15,全日!$B:$D,3,FALSE),0)</f>
        <v>599.9</v>
      </c>
      <c r="H15" s="23">
        <f>IFERROR(VLOOKUP(B15,新人戦!$F:$H,3,FALSE),0)</f>
        <v>604.6</v>
      </c>
      <c r="I15" s="23">
        <f>IFERROR(VLOOKUP(B15,不朽戦!$B:$D,3,FALSE),0)</f>
        <v>0</v>
      </c>
      <c r="J15" s="23">
        <f>LARGE(E15:I15,1)+LARGE(E15:I15,2)+LARGE(E15:I15,3)</f>
        <v>1811.3000000000002</v>
      </c>
    </row>
    <row r="16" spans="1:10">
      <c r="A16" s="2">
        <f>RANK($J16,$J:$J)</f>
        <v>15</v>
      </c>
      <c r="B16" s="20" t="s">
        <v>90</v>
      </c>
      <c r="C16" s="20" t="s">
        <v>11</v>
      </c>
      <c r="D16" s="20">
        <f>IFERROR(VLOOKUP(B16,選手!$L:$N,3,FALSE),"")</f>
        <v>1</v>
      </c>
      <c r="E16" s="17">
        <f>IFERROR(VLOOKUP(B16,西日!$B:$D,3,FALSE),0)</f>
        <v>596.6</v>
      </c>
      <c r="F16" s="17">
        <f>IFERROR(VLOOKUP(B16,秋関!$B:$D,3,FALSE),0)</f>
        <v>595.4</v>
      </c>
      <c r="G16" s="17">
        <f>IFERROR(VLOOKUP(B16,全日!$B:$D,3,FALSE),0)</f>
        <v>607.70000000000005</v>
      </c>
      <c r="H16" s="23">
        <f>IFERROR(VLOOKUP(B16,新人戦!$F:$H,3,FALSE),0)</f>
        <v>603.70000000000005</v>
      </c>
      <c r="I16" s="23">
        <f>IFERROR(VLOOKUP(B16,不朽戦!$B:$D,3,FALSE),0)</f>
        <v>0</v>
      </c>
      <c r="J16" s="23">
        <f>LARGE(E16:I16,1)+LARGE(E16:I16,2)+LARGE(E16:I16,3)</f>
        <v>1808</v>
      </c>
    </row>
    <row r="17" spans="1:10">
      <c r="A17" s="2">
        <f>RANK($J17,$J:$J)</f>
        <v>16</v>
      </c>
      <c r="B17" s="20" t="s">
        <v>85</v>
      </c>
      <c r="C17" s="20" t="s">
        <v>8</v>
      </c>
      <c r="D17" s="20">
        <f>IFERROR(VLOOKUP(B17,選手!$L:$N,3,FALSE),"")</f>
        <v>4</v>
      </c>
      <c r="E17" s="17">
        <f>IFERROR(VLOOKUP(B17,西日!$B:$D,3,FALSE),0)</f>
        <v>602.1</v>
      </c>
      <c r="F17" s="17">
        <f>IFERROR(VLOOKUP(B17,秋関!$B:$D,3,FALSE),0)</f>
        <v>602.79999999999995</v>
      </c>
      <c r="G17" s="17">
        <f>IFERROR(VLOOKUP(B17,全日!$B:$D,3,FALSE),0)</f>
        <v>599.79999999999995</v>
      </c>
      <c r="H17" s="23">
        <f>IFERROR(VLOOKUP(B17,新人戦!$F:$H,3,FALSE),0)</f>
        <v>0</v>
      </c>
      <c r="I17" s="23">
        <f>IFERROR(VLOOKUP(B17,不朽戦!$B:$D,3,FALSE),0)</f>
        <v>0</v>
      </c>
      <c r="J17" s="23">
        <f>LARGE(E17:I17,1)+LARGE(E17:I17,2)+LARGE(E17:I17,3)</f>
        <v>1804.7</v>
      </c>
    </row>
    <row r="18" spans="1:10">
      <c r="A18" s="2">
        <f>RANK($J18,$J:$J)</f>
        <v>17</v>
      </c>
      <c r="B18" s="20" t="s">
        <v>86</v>
      </c>
      <c r="C18" s="20" t="s">
        <v>11</v>
      </c>
      <c r="D18" s="20">
        <f>IFERROR(VLOOKUP(B18,選手!$L:$N,3,FALSE),"")</f>
        <v>1</v>
      </c>
      <c r="E18" s="17">
        <f>IFERROR(VLOOKUP(B18,西日!$B:$D,3,FALSE),0)</f>
        <v>601.30000000000007</v>
      </c>
      <c r="F18" s="17">
        <f>IFERROR(VLOOKUP(B18,秋関!$B:$D,3,FALSE),0)</f>
        <v>594.1</v>
      </c>
      <c r="G18" s="17">
        <f>IFERROR(VLOOKUP(B18,全日!$B:$D,3,FALSE),0)</f>
        <v>609</v>
      </c>
      <c r="H18" s="23">
        <f>IFERROR(VLOOKUP(B18,新人戦!$F:$H,3,FALSE),0)</f>
        <v>592.70000000000005</v>
      </c>
      <c r="I18" s="23">
        <f>IFERROR(VLOOKUP(B18,不朽戦!$B:$D,3,FALSE),0)</f>
        <v>0</v>
      </c>
      <c r="J18" s="23">
        <f>LARGE(E18:I18,1)+LARGE(E18:I18,2)+LARGE(E18:I18,3)</f>
        <v>1804.4</v>
      </c>
    </row>
    <row r="19" spans="1:10">
      <c r="A19" s="2">
        <f>RANK($J19,$J:$J)</f>
        <v>18</v>
      </c>
      <c r="B19" s="20" t="s">
        <v>101</v>
      </c>
      <c r="C19" s="20" t="s">
        <v>5</v>
      </c>
      <c r="D19" s="20">
        <f>IFERROR(VLOOKUP(B19,選手!$L:$N,3,FALSE),"")</f>
        <v>4</v>
      </c>
      <c r="E19" s="17">
        <f>IFERROR(VLOOKUP(B19,西日!$B:$D,3,FALSE),0)</f>
        <v>573.29999999999995</v>
      </c>
      <c r="F19" s="17">
        <f>IFERROR(VLOOKUP(B19,秋関!$B:$D,3,FALSE),0)</f>
        <v>593</v>
      </c>
      <c r="G19" s="17">
        <f>IFERROR(VLOOKUP(B19,全日!$B:$D,3,FALSE),0)</f>
        <v>597.5</v>
      </c>
      <c r="H19" s="23">
        <f>IFERROR(VLOOKUP(B19,新人戦!$F:$H,3,FALSE),0)</f>
        <v>0</v>
      </c>
      <c r="I19" s="23">
        <f>IFERROR(VLOOKUP(B19,不朽戦!$B:$D,3,FALSE),0)</f>
        <v>612.70000000000005</v>
      </c>
      <c r="J19" s="23">
        <f>LARGE(E19:I19,1)+LARGE(E19:I19,2)+LARGE(E19:I19,3)</f>
        <v>1803.2</v>
      </c>
    </row>
    <row r="20" spans="1:10">
      <c r="A20" s="2">
        <f>RANK($J20,$J:$J)</f>
        <v>19</v>
      </c>
      <c r="B20" s="20" t="s">
        <v>91</v>
      </c>
      <c r="C20" s="20" t="s">
        <v>17</v>
      </c>
      <c r="D20" s="20">
        <f>IFERROR(VLOOKUP(B20,選手!$L:$N,3,FALSE),"")</f>
        <v>3</v>
      </c>
      <c r="E20" s="17">
        <f>IFERROR(VLOOKUP(B20,西日!$B:$D,3,FALSE),0)</f>
        <v>596.59999999999991</v>
      </c>
      <c r="F20" s="17">
        <f>IFERROR(VLOOKUP(B20,秋関!$B:$D,3,FALSE),0)</f>
        <v>597.6</v>
      </c>
      <c r="G20" s="17">
        <f>IFERROR(VLOOKUP(B20,全日!$B:$D,3,FALSE),0)</f>
        <v>605.40000000000009</v>
      </c>
      <c r="H20" s="23">
        <f>IFERROR(VLOOKUP(B20,新人戦!$F:$H,3,FALSE),0)</f>
        <v>0</v>
      </c>
      <c r="I20" s="23">
        <f>IFERROR(VLOOKUP(B20,不朽戦!$B:$D,3,FALSE),0)</f>
        <v>599.29999999999995</v>
      </c>
      <c r="J20" s="23">
        <f>LARGE(E20:I20,1)+LARGE(E20:I20,2)+LARGE(E20:I20,3)</f>
        <v>1802.3000000000002</v>
      </c>
    </row>
    <row r="21" spans="1:10">
      <c r="A21" s="2">
        <f>RANK($J21,$J:$J)</f>
        <v>20</v>
      </c>
      <c r="B21" s="20" t="s">
        <v>88</v>
      </c>
      <c r="C21" s="20" t="s">
        <v>17</v>
      </c>
      <c r="D21" s="20">
        <f>IFERROR(VLOOKUP(B21,選手!$L:$N,3,FALSE),"")</f>
        <v>2</v>
      </c>
      <c r="E21" s="17">
        <f>IFERROR(VLOOKUP(B21,西日!$B:$D,3,FALSE),0)</f>
        <v>598.5</v>
      </c>
      <c r="F21" s="17">
        <f>IFERROR(VLOOKUP(B21,秋関!$B:$D,3,FALSE),0)</f>
        <v>596.69999999999993</v>
      </c>
      <c r="G21" s="17">
        <f>IFERROR(VLOOKUP(B21,全日!$B:$D,3,FALSE),0)</f>
        <v>585.20000000000005</v>
      </c>
      <c r="H21" s="23">
        <f>IFERROR(VLOOKUP(B21,新人戦!$F:$H,3,FALSE),0)</f>
        <v>593</v>
      </c>
      <c r="I21" s="23">
        <f>IFERROR(VLOOKUP(B21,不朽戦!$B:$D,3,FALSE),0)</f>
        <v>0</v>
      </c>
      <c r="J21" s="23">
        <f>LARGE(E21:I21,1)+LARGE(E21:I21,2)+LARGE(E21:I21,3)</f>
        <v>1788.1999999999998</v>
      </c>
    </row>
    <row r="22" spans="1:10">
      <c r="A22" s="2">
        <f>RANK($J22,$J:$J)</f>
        <v>21</v>
      </c>
      <c r="B22" s="20" t="s">
        <v>129</v>
      </c>
      <c r="C22" s="20" t="s">
        <v>126</v>
      </c>
      <c r="D22" s="20">
        <f>IFERROR(VLOOKUP(B22,選手!$L:$N,3,FALSE),"")</f>
        <v>4</v>
      </c>
      <c r="E22" s="17">
        <f>IFERROR(VLOOKUP(B22,西日!$B:$D,3,FALSE),0)</f>
        <v>0</v>
      </c>
      <c r="F22" s="17">
        <f>IFERROR(VLOOKUP(B22,秋関!$B:$D,3,FALSE),0)</f>
        <v>598.4</v>
      </c>
      <c r="G22" s="17">
        <f>IFERROR(VLOOKUP(B22,全日!$B:$D,3,FALSE),0)</f>
        <v>588</v>
      </c>
      <c r="H22" s="23">
        <f>IFERROR(VLOOKUP(B22,新人戦!$F:$H,3,FALSE),0)</f>
        <v>0</v>
      </c>
      <c r="I22" s="23">
        <f>IFERROR(VLOOKUP(B22,不朽戦!$B:$D,3,FALSE),0)</f>
        <v>592.70000000000005</v>
      </c>
      <c r="J22" s="23">
        <f>LARGE(E22:I22,1)+LARGE(E22:I22,2)+LARGE(E22:I22,3)</f>
        <v>1779.1</v>
      </c>
    </row>
    <row r="23" spans="1:10">
      <c r="A23" s="2">
        <f>RANK($J23,$J:$J)</f>
        <v>22</v>
      </c>
      <c r="B23" s="20" t="s">
        <v>98</v>
      </c>
      <c r="C23" s="20" t="s">
        <v>17</v>
      </c>
      <c r="D23" s="20">
        <f>IFERROR(VLOOKUP(B23,選手!$L:$N,3,FALSE),"")</f>
        <v>4</v>
      </c>
      <c r="E23" s="17">
        <f>IFERROR(VLOOKUP(B23,西日!$B:$D,3,FALSE),0)</f>
        <v>585</v>
      </c>
      <c r="F23" s="17">
        <f>IFERROR(VLOOKUP(B23,秋関!$B:$D,3,FALSE),0)</f>
        <v>586.80000000000007</v>
      </c>
      <c r="G23" s="17">
        <f>IFERROR(VLOOKUP(B23,全日!$B:$D,3,FALSE),0)</f>
        <v>602.59999999999991</v>
      </c>
      <c r="H23" s="23">
        <f>IFERROR(VLOOKUP(B23,新人戦!$F:$H,3,FALSE),0)</f>
        <v>0</v>
      </c>
      <c r="I23" s="23">
        <f>IFERROR(VLOOKUP(B23,不朽戦!$B:$D,3,FALSE),0)</f>
        <v>0</v>
      </c>
      <c r="J23" s="23">
        <f>LARGE(E23:I23,1)+LARGE(E23:I23,2)+LARGE(E23:I23,3)</f>
        <v>1774.4</v>
      </c>
    </row>
    <row r="24" spans="1:10">
      <c r="A24" s="2">
        <f>RANK($J24,$J:$J)</f>
        <v>23</v>
      </c>
      <c r="B24" s="20" t="s">
        <v>128</v>
      </c>
      <c r="C24" s="20" t="s">
        <v>126</v>
      </c>
      <c r="D24" s="20">
        <f>IFERROR(VLOOKUP(B24,選手!$L:$N,3,FALSE),"")</f>
        <v>4</v>
      </c>
      <c r="E24" s="17">
        <f>IFERROR(VLOOKUP(B24,西日!$B:$D,3,FALSE),0)</f>
        <v>0</v>
      </c>
      <c r="F24" s="17">
        <f>IFERROR(VLOOKUP(B24,秋関!$B:$D,3,FALSE),0)</f>
        <v>587</v>
      </c>
      <c r="G24" s="17">
        <f>IFERROR(VLOOKUP(B24,全日!$B:$D,3,FALSE),0)</f>
        <v>593.4</v>
      </c>
      <c r="H24" s="23">
        <f>IFERROR(VLOOKUP(B24,新人戦!$F:$H,3,FALSE),0)</f>
        <v>0</v>
      </c>
      <c r="I24" s="23">
        <f>IFERROR(VLOOKUP(B24,不朽戦!$B:$D,3,FALSE),0)</f>
        <v>592.29999999999995</v>
      </c>
      <c r="J24" s="23">
        <f>LARGE(E24:I24,1)+LARGE(E24:I24,2)+LARGE(E24:I24,3)</f>
        <v>1772.6999999999998</v>
      </c>
    </row>
    <row r="25" spans="1:10">
      <c r="A25" s="2">
        <f>RANK($J25,$J:$J)</f>
        <v>24</v>
      </c>
      <c r="B25" s="20" t="s">
        <v>99</v>
      </c>
      <c r="C25" s="20" t="s">
        <v>3</v>
      </c>
      <c r="D25" s="20">
        <f>IFERROR(VLOOKUP(B25,選手!$L:$N,3,FALSE),"")</f>
        <v>2</v>
      </c>
      <c r="E25" s="17">
        <f>IFERROR(VLOOKUP(B25,西日!$B:$D,3,FALSE),0)</f>
        <v>584.69999999999993</v>
      </c>
      <c r="F25" s="17">
        <f>IFERROR(VLOOKUP(B25,秋関!$B:$D,3,FALSE),0)</f>
        <v>595</v>
      </c>
      <c r="G25" s="17">
        <f>IFERROR(VLOOKUP(B25,全日!$B:$D,3,FALSE),0)</f>
        <v>576.6</v>
      </c>
      <c r="H25" s="23">
        <f>IFERROR(VLOOKUP(B25,新人戦!$F:$H,3,FALSE),0)</f>
        <v>591.20000000000005</v>
      </c>
      <c r="I25" s="23">
        <f>IFERROR(VLOOKUP(B25,不朽戦!$B:$D,3,FALSE),0)</f>
        <v>0</v>
      </c>
      <c r="J25" s="23">
        <f>LARGE(E25:I25,1)+LARGE(E25:I25,2)+LARGE(E25:I25,3)</f>
        <v>1770.9</v>
      </c>
    </row>
    <row r="26" spans="1:10">
      <c r="A26" s="2">
        <f>RANK($J26,$J:$J)</f>
        <v>25</v>
      </c>
      <c r="B26" s="20" t="s">
        <v>95</v>
      </c>
      <c r="C26" s="20" t="s">
        <v>5</v>
      </c>
      <c r="D26" s="20">
        <f>IFERROR(VLOOKUP(B26,選手!$L:$N,3,FALSE),"")</f>
        <v>4</v>
      </c>
      <c r="E26" s="17">
        <f>IFERROR(VLOOKUP(B26,西日!$B:$D,3,FALSE),0)</f>
        <v>588.59999999999991</v>
      </c>
      <c r="F26" s="17">
        <f>IFERROR(VLOOKUP(B26,秋関!$B:$D,3,FALSE),0)</f>
        <v>585.5</v>
      </c>
      <c r="G26" s="17">
        <f>IFERROR(VLOOKUP(B26,全日!$B:$D,3,FALSE),0)</f>
        <v>584.59999999999991</v>
      </c>
      <c r="H26" s="23">
        <f>IFERROR(VLOOKUP(B26,新人戦!$F:$H,3,FALSE),0)</f>
        <v>0</v>
      </c>
      <c r="I26" s="23">
        <f>IFERROR(VLOOKUP(B26,不朽戦!$B:$D,3,FALSE),0)</f>
        <v>594.5</v>
      </c>
      <c r="J26" s="23">
        <f>LARGE(E26:I26,1)+LARGE(E26:I26,2)+LARGE(E26:I26,3)</f>
        <v>1768.6</v>
      </c>
    </row>
    <row r="27" spans="1:10">
      <c r="A27" s="2">
        <f>RANK($J27,$J:$J)</f>
        <v>26</v>
      </c>
      <c r="B27" s="20" t="s">
        <v>108</v>
      </c>
      <c r="C27" s="20" t="s">
        <v>17</v>
      </c>
      <c r="D27" s="20">
        <f>IFERROR(VLOOKUP(B27,選手!$L:$N,3,FALSE),"")</f>
        <v>3</v>
      </c>
      <c r="E27" s="17">
        <f>IFERROR(VLOOKUP(B27,西日!$B:$D,3,FALSE),0)</f>
        <v>287.3</v>
      </c>
      <c r="F27" s="17">
        <f>IFERROR(VLOOKUP(B27,秋関!$B:$D,3,FALSE),0)</f>
        <v>585.5</v>
      </c>
      <c r="G27" s="17">
        <f>IFERROR(VLOOKUP(B27,全日!$B:$D,3,FALSE),0)</f>
        <v>588</v>
      </c>
      <c r="H27" s="23">
        <f>IFERROR(VLOOKUP(B27,新人戦!$F:$H,3,FALSE),0)</f>
        <v>0</v>
      </c>
      <c r="I27" s="23">
        <f>IFERROR(VLOOKUP(B27,不朽戦!$B:$D,3,FALSE),0)</f>
        <v>589.1</v>
      </c>
      <c r="J27" s="23">
        <f>LARGE(E27:I27,1)+LARGE(E27:I27,2)+LARGE(E27:I27,3)</f>
        <v>1762.6</v>
      </c>
    </row>
    <row r="28" spans="1:10">
      <c r="A28" s="2">
        <f>RANK($J28,$J:$J)</f>
        <v>27</v>
      </c>
      <c r="B28" s="20" t="s">
        <v>97</v>
      </c>
      <c r="C28" s="20" t="s">
        <v>11</v>
      </c>
      <c r="D28" s="20">
        <f>IFERROR(VLOOKUP(B28,選手!$L:$N,3,FALSE),"")</f>
        <v>2</v>
      </c>
      <c r="E28" s="17">
        <f>IFERROR(VLOOKUP(B28,西日!$B:$D,3,FALSE),0)</f>
        <v>587</v>
      </c>
      <c r="F28" s="17">
        <f>IFERROR(VLOOKUP(B28,秋関!$B:$D,3,FALSE),0)</f>
        <v>583.4</v>
      </c>
      <c r="G28" s="17">
        <f>IFERROR(VLOOKUP(B28,全日!$B:$D,3,FALSE),0)</f>
        <v>590.09999999999991</v>
      </c>
      <c r="H28" s="23">
        <f>IFERROR(VLOOKUP(B28,新人戦!$F:$H,3,FALSE),0)</f>
        <v>585.4</v>
      </c>
      <c r="I28" s="23">
        <f>IFERROR(VLOOKUP(B28,不朽戦!$B:$D,3,FALSE),0)</f>
        <v>0</v>
      </c>
      <c r="J28" s="23">
        <f>LARGE(E28:I28,1)+LARGE(E28:I28,2)+LARGE(E28:I28,3)</f>
        <v>1762.5</v>
      </c>
    </row>
    <row r="29" spans="1:10">
      <c r="A29" s="2">
        <f>RANK($J29,$J:$J)</f>
        <v>28</v>
      </c>
      <c r="B29" s="20" t="s">
        <v>100</v>
      </c>
      <c r="C29" s="20" t="s">
        <v>11</v>
      </c>
      <c r="D29" s="20">
        <f>IFERROR(VLOOKUP(B29,選手!$L:$N,3,FALSE),"")</f>
        <v>4</v>
      </c>
      <c r="E29" s="17">
        <f>IFERROR(VLOOKUP(B29,西日!$B:$D,3,FALSE),0)</f>
        <v>582.9</v>
      </c>
      <c r="F29" s="17">
        <f>IFERROR(VLOOKUP(B29,秋関!$B:$D,3,FALSE),0)</f>
        <v>585.29999999999995</v>
      </c>
      <c r="G29" s="17">
        <f>IFERROR(VLOOKUP(B29,全日!$B:$D,3,FALSE),0)</f>
        <v>589.4</v>
      </c>
      <c r="H29" s="23">
        <f>IFERROR(VLOOKUP(B29,新人戦!$F:$H,3,FALSE),0)</f>
        <v>0</v>
      </c>
      <c r="I29" s="23">
        <f>IFERROR(VLOOKUP(B29,不朽戦!$B:$D,3,FALSE),0)</f>
        <v>0</v>
      </c>
      <c r="J29" s="23">
        <f>LARGE(E29:I29,1)+LARGE(E29:I29,2)+LARGE(E29:I29,3)</f>
        <v>1757.6</v>
      </c>
    </row>
    <row r="30" spans="1:10">
      <c r="A30" s="2">
        <f>RANK($J30,$J:$J)</f>
        <v>29</v>
      </c>
      <c r="B30" s="20" t="s">
        <v>96</v>
      </c>
      <c r="C30" s="20" t="s">
        <v>17</v>
      </c>
      <c r="D30" s="20">
        <f>IFERROR(VLOOKUP(B30,選手!$L:$N,3,FALSE),"")</f>
        <v>2</v>
      </c>
      <c r="E30" s="17">
        <f>IFERROR(VLOOKUP(B30,西日!$B:$D,3,FALSE),0)</f>
        <v>587.6</v>
      </c>
      <c r="F30" s="17">
        <f>IFERROR(VLOOKUP(B30,秋関!$B:$D,3,FALSE),0)</f>
        <v>585.20000000000005</v>
      </c>
      <c r="G30" s="17">
        <f>IFERROR(VLOOKUP(B30,全日!$B:$D,3,FALSE),0)</f>
        <v>570.20000000000005</v>
      </c>
      <c r="H30" s="23">
        <f>IFERROR(VLOOKUP(B30,新人戦!$F:$H,3,FALSE),0)</f>
        <v>580.20000000000005</v>
      </c>
      <c r="I30" s="23">
        <f>IFERROR(VLOOKUP(B30,不朽戦!$B:$D,3,FALSE),0)</f>
        <v>0</v>
      </c>
      <c r="J30" s="23">
        <f>LARGE(E30:I30,1)+LARGE(E30:I30,2)+LARGE(E30:I30,3)</f>
        <v>1753.0000000000002</v>
      </c>
    </row>
    <row r="31" spans="1:10">
      <c r="A31" s="2">
        <f>RANK($J31,$J:$J)</f>
        <v>30</v>
      </c>
      <c r="B31" s="20" t="s">
        <v>104</v>
      </c>
      <c r="C31" s="20" t="s">
        <v>17</v>
      </c>
      <c r="D31" s="20">
        <f>IFERROR(VLOOKUP(B31,選手!$L:$N,3,FALSE),"")</f>
        <v>2</v>
      </c>
      <c r="E31" s="17">
        <f>IFERROR(VLOOKUP(B31,西日!$B:$D,3,FALSE),0)</f>
        <v>566.59999999999991</v>
      </c>
      <c r="F31" s="17">
        <f>IFERROR(VLOOKUP(B31,秋関!$B:$D,3,FALSE),0)</f>
        <v>584</v>
      </c>
      <c r="G31" s="17">
        <f>IFERROR(VLOOKUP(B31,全日!$B:$D,3,FALSE),0)</f>
        <v>578.1</v>
      </c>
      <c r="H31" s="23">
        <f>IFERROR(VLOOKUP(B31,新人戦!$F:$H,3,FALSE),0)</f>
        <v>590.4</v>
      </c>
      <c r="I31" s="23">
        <f>IFERROR(VLOOKUP(B31,不朽戦!$B:$D,3,FALSE),0)</f>
        <v>0</v>
      </c>
      <c r="J31" s="23">
        <f>LARGE(E31:I31,1)+LARGE(E31:I31,2)+LARGE(E31:I31,3)</f>
        <v>1752.5</v>
      </c>
    </row>
    <row r="32" spans="1:10">
      <c r="A32" s="2">
        <f>RANK($J32,$J:$J)</f>
        <v>31</v>
      </c>
      <c r="B32" s="20" t="s">
        <v>94</v>
      </c>
      <c r="C32" s="20" t="s">
        <v>17</v>
      </c>
      <c r="D32" s="20">
        <f>IFERROR(VLOOKUP(B32,選手!$L:$N,3,FALSE),"")</f>
        <v>2</v>
      </c>
      <c r="E32" s="17">
        <f>IFERROR(VLOOKUP(B32,西日!$B:$D,3,FALSE),0)</f>
        <v>588.80000000000007</v>
      </c>
      <c r="F32" s="17">
        <f>IFERROR(VLOOKUP(B32,秋関!$B:$D,3,FALSE),0)</f>
        <v>582.9</v>
      </c>
      <c r="G32" s="17">
        <f>IFERROR(VLOOKUP(B32,全日!$B:$D,3,FALSE),0)</f>
        <v>577.1</v>
      </c>
      <c r="H32" s="23">
        <f>IFERROR(VLOOKUP(B32,新人戦!$F:$H,3,FALSE),0)</f>
        <v>0</v>
      </c>
      <c r="I32" s="23">
        <f>IFERROR(VLOOKUP(B32,不朽戦!$B:$D,3,FALSE),0)</f>
        <v>0</v>
      </c>
      <c r="J32" s="23">
        <f>LARGE(E32:I32,1)+LARGE(E32:I32,2)+LARGE(E32:I32,3)</f>
        <v>1748.8000000000002</v>
      </c>
    </row>
    <row r="33" spans="1:10">
      <c r="A33" s="2">
        <f>RANK($J33,$J:$J)</f>
        <v>32</v>
      </c>
      <c r="B33" s="20" t="s">
        <v>103</v>
      </c>
      <c r="C33" s="20" t="s">
        <v>8</v>
      </c>
      <c r="D33" s="20">
        <f>IFERROR(VLOOKUP(B33,選手!$L:$N,3,FALSE),"")</f>
        <v>4</v>
      </c>
      <c r="E33" s="17">
        <f>IFERROR(VLOOKUP(B33,西日!$B:$D,3,FALSE),0)</f>
        <v>569.1</v>
      </c>
      <c r="F33" s="17">
        <f>IFERROR(VLOOKUP(B33,秋関!$B:$D,3,FALSE),0)</f>
        <v>588.69999999999993</v>
      </c>
      <c r="G33" s="17">
        <f>IFERROR(VLOOKUP(B33,全日!$B:$D,3,FALSE),0)</f>
        <v>586</v>
      </c>
      <c r="H33" s="23">
        <f>IFERROR(VLOOKUP(B33,新人戦!$F:$H,3,FALSE),0)</f>
        <v>0</v>
      </c>
      <c r="I33" s="23">
        <f>IFERROR(VLOOKUP(B33,不朽戦!$B:$D,3,FALSE),0)</f>
        <v>0</v>
      </c>
      <c r="J33" s="23">
        <f>LARGE(E33:I33,1)+LARGE(E33:I33,2)+LARGE(E33:I33,3)</f>
        <v>1743.7999999999997</v>
      </c>
    </row>
    <row r="34" spans="1:10">
      <c r="A34" s="2">
        <f>RANK($J34,$J:$J)</f>
        <v>33</v>
      </c>
      <c r="B34" s="20" t="s">
        <v>512</v>
      </c>
      <c r="C34" s="20" t="s">
        <v>126</v>
      </c>
      <c r="D34" s="20">
        <f>IFERROR(VLOOKUP(B34,選手!$L:$N,3,FALSE),"")</f>
        <v>4</v>
      </c>
      <c r="E34" s="17">
        <f>IFERROR(VLOOKUP(B34,西日!$B:$D,3,FALSE),0)</f>
        <v>0</v>
      </c>
      <c r="F34" s="17">
        <f>IFERROR(VLOOKUP(B34,秋関!$B:$D,3,FALSE),0)</f>
        <v>581.20000000000005</v>
      </c>
      <c r="G34" s="17">
        <f>IFERROR(VLOOKUP(B34,全日!$B:$D,3,FALSE),0)</f>
        <v>579.69999999999993</v>
      </c>
      <c r="H34" s="23">
        <f>IFERROR(VLOOKUP(B34,新人戦!$F:$H,3,FALSE),0)</f>
        <v>0</v>
      </c>
      <c r="I34" s="23">
        <f>IFERROR(VLOOKUP(B34,不朽戦!$B:$D,3,FALSE),0)</f>
        <v>578.4</v>
      </c>
      <c r="J34" s="23">
        <f>LARGE(E34:I34,1)+LARGE(E34:I34,2)+LARGE(E34:I34,3)</f>
        <v>1739.3000000000002</v>
      </c>
    </row>
    <row r="35" spans="1:10">
      <c r="A35" s="2">
        <f>RANK($J35,$J:$J)</f>
        <v>34</v>
      </c>
      <c r="B35" s="20" t="s">
        <v>102</v>
      </c>
      <c r="C35" s="20" t="s">
        <v>17</v>
      </c>
      <c r="D35" s="20">
        <f>IFERROR(VLOOKUP(B35,選手!$L:$N,3,FALSE),"")</f>
        <v>3</v>
      </c>
      <c r="E35" s="17">
        <f>IFERROR(VLOOKUP(B35,西日!$B:$D,3,FALSE),0)</f>
        <v>572.4</v>
      </c>
      <c r="F35" s="17">
        <f>IFERROR(VLOOKUP(B35,秋関!$B:$D,3,FALSE),0)</f>
        <v>576.6</v>
      </c>
      <c r="G35" s="17">
        <f>IFERROR(VLOOKUP(B35,全日!$B:$D,3,FALSE),0)</f>
        <v>582.79999999999995</v>
      </c>
      <c r="H35" s="23">
        <f>IFERROR(VLOOKUP(B35,新人戦!$F:$H,3,FALSE),0)</f>
        <v>0</v>
      </c>
      <c r="I35" s="23">
        <f>IFERROR(VLOOKUP(B35,不朽戦!$B:$D,3,FALSE),0)</f>
        <v>0</v>
      </c>
      <c r="J35" s="23">
        <f>LARGE(E35:I35,1)+LARGE(E35:I35,2)+LARGE(E35:I35,3)</f>
        <v>1731.8000000000002</v>
      </c>
    </row>
    <row r="36" spans="1:10">
      <c r="A36" s="2">
        <f>RANK($J36,$J:$J)</f>
        <v>35</v>
      </c>
      <c r="B36" s="20" t="s">
        <v>176</v>
      </c>
      <c r="C36" s="20" t="s">
        <v>19</v>
      </c>
      <c r="D36" s="20">
        <f>IFERROR(VLOOKUP(B36,選手!$L:$N,3,FALSE),"")</f>
        <v>2</v>
      </c>
      <c r="E36" s="17">
        <f>IFERROR(VLOOKUP(B36,西日!$B:$D,3,FALSE),0)</f>
        <v>0</v>
      </c>
      <c r="F36" s="17">
        <f>IFERROR(VLOOKUP(B36,秋関!$B:$D,3,FALSE),0)</f>
        <v>565.6</v>
      </c>
      <c r="G36" s="17">
        <f>IFERROR(VLOOKUP(B36,全日!$B:$D,3,FALSE),0)</f>
        <v>563.29999999999995</v>
      </c>
      <c r="H36" s="23">
        <f>IFERROR(VLOOKUP(B36,新人戦!$F:$H,3,FALSE),0)</f>
        <v>565.20000000000005</v>
      </c>
      <c r="I36" s="23">
        <f>IFERROR(VLOOKUP(B36,不朽戦!$B:$D,3,FALSE),0)</f>
        <v>0</v>
      </c>
      <c r="J36" s="23">
        <f>LARGE(E36:I36,1)+LARGE(E36:I36,2)+LARGE(E36:I36,3)</f>
        <v>1694.1000000000001</v>
      </c>
    </row>
    <row r="37" spans="1:10">
      <c r="A37" s="2">
        <f>RANK($J37,$J:$J)</f>
        <v>36</v>
      </c>
      <c r="B37" s="20" t="s">
        <v>106</v>
      </c>
      <c r="C37" s="20" t="s">
        <v>11</v>
      </c>
      <c r="D37" s="20">
        <f>IFERROR(VLOOKUP(B37,選手!$L:$N,3,FALSE),"")</f>
        <v>3</v>
      </c>
      <c r="E37" s="17">
        <f>IFERROR(VLOOKUP(B37,西日!$B:$D,3,FALSE),0)</f>
        <v>546.29999999999995</v>
      </c>
      <c r="F37" s="17">
        <f>IFERROR(VLOOKUP(B37,秋関!$B:$D,3,FALSE),0)</f>
        <v>570.5</v>
      </c>
      <c r="G37" s="17">
        <f>IFERROR(VLOOKUP(B37,全日!$B:$D,3,FALSE),0)</f>
        <v>540.6</v>
      </c>
      <c r="H37" s="23">
        <f>IFERROR(VLOOKUP(B37,新人戦!$F:$H,3,FALSE),0)</f>
        <v>0</v>
      </c>
      <c r="I37" s="23">
        <f>IFERROR(VLOOKUP(B37,不朽戦!$B:$D,3,FALSE),0)</f>
        <v>543</v>
      </c>
      <c r="J37" s="23">
        <f>LARGE(E37:I37,1)+LARGE(E37:I37,2)+LARGE(E37:I37,3)</f>
        <v>1659.8</v>
      </c>
    </row>
    <row r="38" spans="1:10">
      <c r="A38" s="2">
        <f>RANK($J38,$J:$J)</f>
        <v>37</v>
      </c>
      <c r="B38" s="20" t="s">
        <v>178</v>
      </c>
      <c r="C38" s="20" t="s">
        <v>19</v>
      </c>
      <c r="D38" s="20">
        <f>IFERROR(VLOOKUP(B38,選手!$L:$N,3,FALSE),"")</f>
        <v>3</v>
      </c>
      <c r="E38" s="17">
        <f>IFERROR(VLOOKUP(B38,西日!$B:$D,3,FALSE),0)</f>
        <v>0</v>
      </c>
      <c r="F38" s="17">
        <f>IFERROR(VLOOKUP(B38,秋関!$B:$D,3,FALSE),0)</f>
        <v>537.6</v>
      </c>
      <c r="G38" s="17">
        <f>IFERROR(VLOOKUP(B38,全日!$B:$D,3,FALSE),0)</f>
        <v>558.20000000000005</v>
      </c>
      <c r="H38" s="23">
        <f>IFERROR(VLOOKUP(B38,新人戦!$F:$H,3,FALSE),0)</f>
        <v>0</v>
      </c>
      <c r="I38" s="23">
        <f>IFERROR(VLOOKUP(B38,不朽戦!$B:$D,3,FALSE),0)</f>
        <v>503.9</v>
      </c>
      <c r="J38" s="23">
        <f>LARGE(E38:I38,1)+LARGE(E38:I38,2)+LARGE(E38:I38,3)</f>
        <v>1599.7000000000003</v>
      </c>
    </row>
    <row r="39" spans="1:10">
      <c r="A39" s="2">
        <f>RANK($J39,$J:$J)</f>
        <v>38</v>
      </c>
      <c r="B39" s="20" t="s">
        <v>173</v>
      </c>
      <c r="C39" s="20" t="s">
        <v>17</v>
      </c>
      <c r="D39" s="20">
        <f>IFERROR(VLOOKUP(B39,選手!$L:$N,3,FALSE),"")</f>
        <v>4</v>
      </c>
      <c r="E39" s="17">
        <f>IFERROR(VLOOKUP(B39,西日!$B:$D,3,FALSE),0)</f>
        <v>0</v>
      </c>
      <c r="F39" s="17">
        <f>IFERROR(VLOOKUP(B39,秋関!$B:$D,3,FALSE),0)</f>
        <v>600.5</v>
      </c>
      <c r="G39" s="17">
        <f>IFERROR(VLOOKUP(B39,全日!$B:$D,3,FALSE),0)</f>
        <v>599.69999999999993</v>
      </c>
      <c r="H39" s="23">
        <f>IFERROR(VLOOKUP(B39,新人戦!$F:$H,3,FALSE),0)</f>
        <v>0</v>
      </c>
      <c r="I39" s="23">
        <f>IFERROR(VLOOKUP(B39,不朽戦!$B:$D,3,FALSE),0)</f>
        <v>0</v>
      </c>
      <c r="J39" s="23">
        <f>LARGE(E39:I39,1)+LARGE(E39:I39,2)+LARGE(E39:I39,3)</f>
        <v>1200.1999999999998</v>
      </c>
    </row>
    <row r="40" spans="1:10">
      <c r="A40" s="2">
        <f>RANK($J40,$J:$J)</f>
        <v>39</v>
      </c>
      <c r="B40" s="20" t="s">
        <v>174</v>
      </c>
      <c r="C40" s="20" t="s">
        <v>131</v>
      </c>
      <c r="D40" s="20">
        <f>IFERROR(VLOOKUP(B40,選手!$L:$N,3,FALSE),"")</f>
        <v>4</v>
      </c>
      <c r="E40" s="17">
        <f>IFERROR(VLOOKUP(B40,西日!$B:$D,3,FALSE),0)</f>
        <v>0</v>
      </c>
      <c r="F40" s="17">
        <f>IFERROR(VLOOKUP(B40,秋関!$B:$D,3,FALSE),0)</f>
        <v>581.9</v>
      </c>
      <c r="G40" s="17">
        <f>IFERROR(VLOOKUP(B40,全日!$B:$D,3,FALSE),0)</f>
        <v>575.69999999999993</v>
      </c>
      <c r="H40" s="23">
        <f>IFERROR(VLOOKUP(B40,新人戦!$F:$H,3,FALSE),0)</f>
        <v>0</v>
      </c>
      <c r="I40" s="23">
        <f>IFERROR(VLOOKUP(B40,不朽戦!$B:$D,3,FALSE),0)</f>
        <v>0</v>
      </c>
      <c r="J40" s="23">
        <f>LARGE(E40:I40,1)+LARGE(E40:I40,2)+LARGE(E40:I40,3)</f>
        <v>1157.5999999999999</v>
      </c>
    </row>
    <row r="41" spans="1:10">
      <c r="A41" s="2">
        <f>RANK($J41,$J:$J)</f>
        <v>40</v>
      </c>
      <c r="B41" s="20" t="s">
        <v>175</v>
      </c>
      <c r="C41" s="20" t="s">
        <v>5</v>
      </c>
      <c r="D41" s="20">
        <f>IFERROR(VLOOKUP(B41,選手!$L:$N,3,FALSE),"")</f>
        <v>3</v>
      </c>
      <c r="E41" s="17">
        <f>IFERROR(VLOOKUP(B41,西日!$B:$D,3,FALSE),0)</f>
        <v>0</v>
      </c>
      <c r="F41" s="17">
        <f>IFERROR(VLOOKUP(B41,秋関!$B:$D,3,FALSE),0)</f>
        <v>577.30000000000007</v>
      </c>
      <c r="G41" s="17">
        <f>IFERROR(VLOOKUP(B41,全日!$B:$D,3,FALSE),0)</f>
        <v>563.69999999999993</v>
      </c>
      <c r="H41" s="23">
        <f>IFERROR(VLOOKUP(B41,新人戦!$F:$H,3,FALSE),0)</f>
        <v>0</v>
      </c>
      <c r="I41" s="23">
        <f>IFERROR(VLOOKUP(B41,不朽戦!$B:$D,3,FALSE),0)</f>
        <v>0</v>
      </c>
      <c r="J41" s="23">
        <f>LARGE(E41:I41,1)+LARGE(E41:I41,2)+LARGE(E41:I41,3)</f>
        <v>1141</v>
      </c>
    </row>
    <row r="42" spans="1:10">
      <c r="A42" s="2">
        <f>RANK($J42,$J:$J)</f>
        <v>41</v>
      </c>
      <c r="B42" s="20" t="s">
        <v>105</v>
      </c>
      <c r="C42" s="20" t="s">
        <v>8</v>
      </c>
      <c r="D42" s="20">
        <f>IFERROR(VLOOKUP(B42,選手!$L:$N,3,FALSE),"")</f>
        <v>2</v>
      </c>
      <c r="E42" s="17">
        <f>IFERROR(VLOOKUP(B42,西日!$B:$D,3,FALSE),0)</f>
        <v>559.40000000000009</v>
      </c>
      <c r="F42" s="17">
        <f>IFERROR(VLOOKUP(B42,秋関!$B:$D,3,FALSE),0)</f>
        <v>546.9</v>
      </c>
      <c r="G42" s="17">
        <f>IFERROR(VLOOKUP(B42,全日!$B:$D,3,FALSE),0)</f>
        <v>0</v>
      </c>
      <c r="H42" s="23">
        <f>IFERROR(VLOOKUP(B42,新人戦!$F:$H,3,FALSE),0)</f>
        <v>0</v>
      </c>
      <c r="I42" s="23">
        <f>IFERROR(VLOOKUP(B42,不朽戦!$B:$D,3,FALSE),0)</f>
        <v>0</v>
      </c>
      <c r="J42" s="23">
        <f>LARGE(E42:I42,1)+LARGE(E42:I42,2)+LARGE(E42:I42,3)</f>
        <v>1106.3000000000002</v>
      </c>
    </row>
    <row r="43" spans="1:10">
      <c r="A43" s="2">
        <f>RANK($J43,$J:$J)</f>
        <v>42</v>
      </c>
      <c r="B43" s="20" t="s">
        <v>107</v>
      </c>
      <c r="C43" s="20" t="s">
        <v>5</v>
      </c>
      <c r="D43" s="20">
        <f>IFERROR(VLOOKUP(B43,選手!$L:$N,3,FALSE),"")</f>
        <v>2</v>
      </c>
      <c r="E43" s="17">
        <f>IFERROR(VLOOKUP(B43,西日!$B:$D,3,FALSE),0)</f>
        <v>533.5</v>
      </c>
      <c r="F43" s="17">
        <f>IFERROR(VLOOKUP(B43,秋関!$B:$D,3,FALSE),0)</f>
        <v>567.29999999999995</v>
      </c>
      <c r="G43" s="17">
        <f>IFERROR(VLOOKUP(B43,全日!$B:$D,3,FALSE),0)</f>
        <v>0</v>
      </c>
      <c r="H43" s="23">
        <f>IFERROR(VLOOKUP(B43,新人戦!$F:$H,3,FALSE),0)</f>
        <v>0</v>
      </c>
      <c r="I43" s="23">
        <f>IFERROR(VLOOKUP(B43,不朽戦!$B:$D,3,FALSE),0)</f>
        <v>0</v>
      </c>
      <c r="J43" s="23">
        <f>LARGE(E43:I43,1)+LARGE(E43:I43,2)+LARGE(E43:I43,3)</f>
        <v>1100.8</v>
      </c>
    </row>
    <row r="44" spans="1:10">
      <c r="A44" s="2">
        <f>RANK($J44,$J:$J)</f>
        <v>43</v>
      </c>
      <c r="B44" s="20" t="s">
        <v>109</v>
      </c>
      <c r="C44" s="20" t="s">
        <v>19</v>
      </c>
      <c r="D44" s="20">
        <f>IFERROR(VLOOKUP(B44,選手!$L:$N,3,FALSE),"")</f>
        <v>4</v>
      </c>
      <c r="E44" s="17">
        <f>IFERROR(VLOOKUP(B44,西日!$B:$D,3,FALSE),0)</f>
        <v>42.4</v>
      </c>
      <c r="F44" s="17">
        <f>IFERROR(VLOOKUP(B44,秋関!$B:$D,3,FALSE),0)</f>
        <v>499.6</v>
      </c>
      <c r="G44" s="17">
        <f>IFERROR(VLOOKUP(B44,全日!$B:$D,3,FALSE),0)</f>
        <v>512.9</v>
      </c>
      <c r="H44" s="23">
        <f>IFERROR(VLOOKUP(B44,新人戦!$F:$H,3,FALSE),0)</f>
        <v>0</v>
      </c>
      <c r="I44" s="23">
        <f>IFERROR(VLOOKUP(B44,不朽戦!$B:$D,3,FALSE),0)</f>
        <v>0</v>
      </c>
      <c r="J44" s="23">
        <f>LARGE(E44:I44,1)+LARGE(E44:I44,2)+LARGE(E44:I44,3)</f>
        <v>1054.9000000000001</v>
      </c>
    </row>
    <row r="45" spans="1:10">
      <c r="A45" s="2">
        <f>RANK($J45,$J:$J)</f>
        <v>44</v>
      </c>
      <c r="B45" s="20" t="s">
        <v>92</v>
      </c>
      <c r="C45" s="20" t="s">
        <v>8</v>
      </c>
      <c r="D45" s="20">
        <f>IFERROR(VLOOKUP(B45,選手!$L:$N,3,FALSE),"")</f>
        <v>3</v>
      </c>
      <c r="E45" s="17">
        <f>IFERROR(VLOOKUP(B45,西日!$B:$D,3,FALSE),0)</f>
        <v>594.09999999999991</v>
      </c>
      <c r="F45" s="17">
        <f>IFERROR(VLOOKUP(B45,秋関!$B:$D,3,FALSE),0)</f>
        <v>0</v>
      </c>
      <c r="G45" s="17">
        <f>IFERROR(VLOOKUP(B45,全日!$B:$D,3,FALSE),0)</f>
        <v>0</v>
      </c>
      <c r="H45" s="23">
        <f>IFERROR(VLOOKUP(B45,新人戦!$F:$H,3,FALSE),0)</f>
        <v>0</v>
      </c>
      <c r="I45" s="23">
        <f>IFERROR(VLOOKUP(B45,不朽戦!$B:$D,3,FALSE),0)</f>
        <v>0</v>
      </c>
      <c r="J45" s="23">
        <f>LARGE(E45:I45,1)+LARGE(E45:I45,2)+LARGE(E45:I45,3)</f>
        <v>594.09999999999991</v>
      </c>
    </row>
    <row r="46" spans="1:10">
      <c r="A46" s="2">
        <f>RANK($J46,$J:$J)</f>
        <v>45</v>
      </c>
      <c r="B46" s="20" t="s">
        <v>511</v>
      </c>
      <c r="C46" s="20" t="s">
        <v>19</v>
      </c>
      <c r="D46" s="20" t="str">
        <f>IFERROR(VLOOKUP(#REF!,選手!$L:$N,3,FALSE),"")</f>
        <v/>
      </c>
      <c r="E46" s="17">
        <f>IFERROR(VLOOKUP(B46,西日!$B:$D,3,FALSE),0)</f>
        <v>0</v>
      </c>
      <c r="F46" s="17">
        <f>IFERROR(VLOOKUP(B46,秋関!$B:$D,3,FALSE),0)</f>
        <v>0</v>
      </c>
      <c r="G46" s="17">
        <f>IFERROR(VLOOKUP(B46,全日!$B:$D,3,FALSE),0)</f>
        <v>0</v>
      </c>
      <c r="H46" s="23">
        <f>IFERROR(VLOOKUP(B46,新人戦!$F:$H,3,FALSE),0)</f>
        <v>566.29999999999995</v>
      </c>
      <c r="I46" s="23">
        <f>IFERROR(VLOOKUP(B46,不朽戦!$B:$D,3,FALSE),0)</f>
        <v>0</v>
      </c>
      <c r="J46" s="23">
        <f>LARGE(E46:I46,1)+LARGE(E46:I46,2)+LARGE(E46:I46,3)</f>
        <v>566.29999999999995</v>
      </c>
    </row>
    <row r="47" spans="1:10">
      <c r="A47" s="24">
        <f>RANK($J47,$J:$J)</f>
        <v>46</v>
      </c>
      <c r="B47" s="25" t="s">
        <v>177</v>
      </c>
      <c r="C47" s="25" t="s">
        <v>19</v>
      </c>
      <c r="D47" s="25">
        <f>IFERROR(VLOOKUP(B47,選手!$L:$N,3,FALSE),"")</f>
        <v>4</v>
      </c>
      <c r="E47" s="26">
        <f>IFERROR(VLOOKUP(B47,西日!$B:$D,3,FALSE),0)</f>
        <v>0</v>
      </c>
      <c r="F47" s="26">
        <f>IFERROR(VLOOKUP(B47,秋関!$B:$D,3,FALSE),0)</f>
        <v>543.20000000000005</v>
      </c>
      <c r="G47" s="26">
        <f>IFERROR(VLOOKUP(B47,全日!$B:$D,3,FALSE),0)</f>
        <v>0</v>
      </c>
      <c r="H47" s="23">
        <f>IFERROR(VLOOKUP(B47,新人戦!$F:$H,3,FALSE),0)</f>
        <v>0</v>
      </c>
      <c r="I47" s="27">
        <f>IFERROR(VLOOKUP(B47,不朽戦!$B:$D,3,FALSE),0)</f>
        <v>0</v>
      </c>
      <c r="J47" s="27">
        <f>LARGE(E47:I47,1)+LARGE(E47:I47,2)+LARGE(E47:I47,3)</f>
        <v>543.20000000000005</v>
      </c>
    </row>
    <row r="48" spans="1:10">
      <c r="A48" s="2">
        <f>RANK($J48,$J:$J)</f>
        <v>47</v>
      </c>
      <c r="B48" s="25" t="s">
        <v>179</v>
      </c>
      <c r="C48" s="20" t="s">
        <v>126</v>
      </c>
      <c r="D48" s="20">
        <f>IFERROR(VLOOKUP(B48,選手!$L:$N,3,FALSE),"")</f>
        <v>2</v>
      </c>
      <c r="E48" s="26">
        <f>IFERROR(VLOOKUP(B48,西日!$B:$D,3,FALSE),0)</f>
        <v>0</v>
      </c>
      <c r="F48" s="26">
        <f>IFERROR(VLOOKUP(B48,秋関!$B:$D,3,FALSE),0)</f>
        <v>507.7</v>
      </c>
      <c r="G48" s="26">
        <f>IFERROR(VLOOKUP(B48,全日!$B:$D,3,FALSE),0)</f>
        <v>0</v>
      </c>
      <c r="H48" s="23">
        <f>IFERROR(VLOOKUP(B48,新人戦!$F:$H,3,FALSE),0)</f>
        <v>0</v>
      </c>
      <c r="I48" s="27">
        <f>IFERROR(VLOOKUP(B48,不朽戦!$B:$D,3,FALSE),0)</f>
        <v>0</v>
      </c>
      <c r="J48" s="27">
        <f>LARGE(E48:I48,1)+LARGE(E48:I48,2)+LARGE(E48:I48,3)</f>
        <v>507.7</v>
      </c>
    </row>
  </sheetData>
  <phoneticPr fontId="2"/>
  <conditionalFormatting sqref="C1:C1048576">
    <cfRule type="containsText" dxfId="88" priority="2" operator="containsText" text="立命館">
      <formula>NOT(ISERROR(SEARCH("立命館",C1)))</formula>
    </cfRule>
    <cfRule type="containsText" dxfId="87" priority="3" operator="containsText" text="同志社">
      <formula>NOT(ISERROR(SEARCH("同志社",C1)))</formula>
    </cfRule>
    <cfRule type="containsText" dxfId="86" priority="4" operator="containsText" text="甲南">
      <formula>NOT(ISERROR(SEARCH("甲南",C1)))</formula>
    </cfRule>
    <cfRule type="containsText" dxfId="85" priority="5" operator="containsText" text="京都大学">
      <formula>NOT(ISERROR(SEARCH("京都大学",C1)))</formula>
    </cfRule>
    <cfRule type="containsText" dxfId="84" priority="6" operator="containsText" text="京都産業">
      <formula>NOT(ISERROR(SEARCH("京都産業",C1)))</formula>
    </cfRule>
    <cfRule type="containsText" dxfId="83" priority="7" operator="containsText" text="関西大学">
      <formula>NOT(ISERROR(SEARCH("関西大学",C1)))</formula>
    </cfRule>
    <cfRule type="containsText" dxfId="82" priority="8" operator="containsText" text="関西学院">
      <formula>NOT(ISERROR(SEARCH("関西学院",C1)))</formula>
    </cfRule>
    <cfRule type="containsText" dxfId="81" priority="9" operator="containsText" text="大阪大学">
      <formula>NOT(ISERROR(SEARCH("大阪大学",C1)))</formula>
    </cfRule>
    <cfRule type="containsText" dxfId="80" priority="10" operator="containsText" text="大阪産業">
      <formula>NOT(ISERROR(SEARCH("大阪産業",C1)))</formula>
    </cfRule>
  </conditionalFormatting>
  <conditionalFormatting sqref="C1:C1048576">
    <cfRule type="containsText" dxfId="79" priority="1" operator="containsText" text="近畿大学">
      <formula>NOT(ISERROR(SEARCH("近畿大学",C1)))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D7AA-A8B5-4AD6-BAB0-ADD7B2C0F001}">
  <dimension ref="A1:I12"/>
  <sheetViews>
    <sheetView workbookViewId="0">
      <selection activeCell="H9" sqref="H9"/>
    </sheetView>
  </sheetViews>
  <sheetFormatPr defaultRowHeight="18"/>
  <cols>
    <col min="1" max="1" width="8.6640625" style="8" customWidth="1"/>
    <col min="2" max="2" width="12.33203125" style="19" bestFit="1" customWidth="1"/>
    <col min="3" max="3" width="8.6640625" style="8"/>
  </cols>
  <sheetData>
    <row r="1" spans="1:9">
      <c r="A1" s="21" t="s">
        <v>397</v>
      </c>
      <c r="B1" s="21" t="s">
        <v>0</v>
      </c>
      <c r="C1" s="21" t="s">
        <v>390</v>
      </c>
      <c r="D1" s="21" t="s">
        <v>402</v>
      </c>
      <c r="E1" s="3" t="s">
        <v>74</v>
      </c>
      <c r="F1" s="3" t="s">
        <v>137</v>
      </c>
      <c r="G1" s="3" t="s">
        <v>392</v>
      </c>
      <c r="H1" s="3" t="s">
        <v>471</v>
      </c>
      <c r="I1" s="3" t="s">
        <v>503</v>
      </c>
    </row>
    <row r="2" spans="1:9">
      <c r="A2" s="21">
        <f>RANK(I2,$I:I)</f>
        <v>1</v>
      </c>
      <c r="B2" s="21" t="s">
        <v>113</v>
      </c>
      <c r="C2" s="21" t="str">
        <f>IFERROR(VLOOKUP(B2,選手!$G:$I,2,FALSE),"")</f>
        <v>同志社大学</v>
      </c>
      <c r="D2" s="21">
        <f>IFERROR(VLOOKUP(B2,選手!$G:$I,3,FALSE),"")</f>
        <v>2</v>
      </c>
      <c r="E2" s="3">
        <f>IFERROR(VLOOKUP(B2,西日!$J:$L,3,FALSE),0)</f>
        <v>561</v>
      </c>
      <c r="F2" s="3">
        <f>IFERROR(VLOOKUP(B2,秋関!$J:$L,3,FALSE),0)</f>
        <v>551</v>
      </c>
      <c r="G2" s="46">
        <f>IFERROR(VLOOKUP(B2,全日!$J:$L,3,FALSE),0)</f>
        <v>568</v>
      </c>
      <c r="H2" s="49">
        <f>IFERROR(VLOOKUP(B2,新人戦!$J:$L,3,FALSE),0)</f>
        <v>570</v>
      </c>
      <c r="I2" s="23">
        <f>LARGE(E2:H2,1)+LARGE(E2:H2,2)+LARGE(E2:H2,3)</f>
        <v>1699</v>
      </c>
    </row>
    <row r="3" spans="1:9">
      <c r="A3" s="20">
        <f>RANK(I3,$I:I)</f>
        <v>2</v>
      </c>
      <c r="B3" s="20" t="s">
        <v>114</v>
      </c>
      <c r="C3" s="20" t="str">
        <f>IFERROR(VLOOKUP(B3,選手!$G:$I,2,FALSE),"")</f>
        <v>同志社大学</v>
      </c>
      <c r="D3" s="20">
        <f>IFERROR(VLOOKUP(B3,選手!$G:$I,3,FALSE),"")</f>
        <v>4</v>
      </c>
      <c r="E3" s="17">
        <f>IFERROR(VLOOKUP(B3,西日!$J:$L,3,FALSE),0)</f>
        <v>558</v>
      </c>
      <c r="F3" s="17">
        <f>IFERROR(VLOOKUP(B3,秋関!$J:$L,3,FALSE),0)</f>
        <v>562</v>
      </c>
      <c r="G3" s="37">
        <f>IFERROR(VLOOKUP(B3,全日!$J:$L,3,FALSE),0)</f>
        <v>555</v>
      </c>
      <c r="H3" s="48">
        <f>IFERROR(VLOOKUP(B3,新人戦!$J:$L,3,FALSE),0)</f>
        <v>0</v>
      </c>
      <c r="I3" s="23">
        <f>LARGE(E3:H3,1)+LARGE(E3:H3,2)+LARGE(E3:H3,3)</f>
        <v>1675</v>
      </c>
    </row>
    <row r="4" spans="1:9">
      <c r="A4" s="20">
        <f>RANK(I4,$I:I)</f>
        <v>3</v>
      </c>
      <c r="B4" s="20" t="s">
        <v>115</v>
      </c>
      <c r="C4" s="20" t="str">
        <f>IFERROR(VLOOKUP(B4,選手!$G:$I,2,FALSE),"")</f>
        <v>同志社大学</v>
      </c>
      <c r="D4" s="20">
        <f>IFERROR(VLOOKUP(B4,選手!$G:$I,3,FALSE),"")</f>
        <v>1</v>
      </c>
      <c r="E4" s="17">
        <f>IFERROR(VLOOKUP(B4,西日!$J:$L,3,FALSE),0)</f>
        <v>541</v>
      </c>
      <c r="F4" s="17">
        <f>IFERROR(VLOOKUP(B4,秋関!$J:$L,3,FALSE),0)</f>
        <v>549</v>
      </c>
      <c r="G4" s="37">
        <f>IFERROR(VLOOKUP(B4,全日!$J:$L,3,FALSE),0)</f>
        <v>550</v>
      </c>
      <c r="H4" s="48">
        <f>IFERROR(VLOOKUP(B4,新人戦!$J:$L,3,FALSE),0)</f>
        <v>556</v>
      </c>
      <c r="I4" s="23">
        <f>LARGE(E4:H4,1)+LARGE(E4:H4,2)+LARGE(E4:H4,3)</f>
        <v>1655</v>
      </c>
    </row>
    <row r="5" spans="1:9">
      <c r="A5" s="20">
        <f>RANK(I5,$I:I)</f>
        <v>4</v>
      </c>
      <c r="B5" s="20" t="s">
        <v>22</v>
      </c>
      <c r="C5" s="20" t="str">
        <f>IFERROR(VLOOKUP(B5,選手!$G:$I,2,FALSE),"")</f>
        <v>近畿大学</v>
      </c>
      <c r="D5" s="20">
        <f>IFERROR(VLOOKUP(B5,選手!$G:$I,3,FALSE),"")</f>
        <v>3</v>
      </c>
      <c r="E5" s="17">
        <f>IFERROR(VLOOKUP(B5,西日!$J:$L,3,FALSE),0)</f>
        <v>521</v>
      </c>
      <c r="F5" s="17">
        <f>IFERROR(VLOOKUP(B5,秋関!$J:$L,3,FALSE),0)</f>
        <v>540</v>
      </c>
      <c r="G5" s="37">
        <f>IFERROR(VLOOKUP(B5,全日!$J:$L,3,FALSE),0)</f>
        <v>542</v>
      </c>
      <c r="H5" s="48">
        <f>IFERROR(VLOOKUP(B5,新人戦!$J:$L,3,FALSE),0)</f>
        <v>521</v>
      </c>
      <c r="I5" s="23">
        <f>LARGE(E5:H5,1)+LARGE(E5:H5,2)+LARGE(E5:H5,3)</f>
        <v>1603</v>
      </c>
    </row>
    <row r="6" spans="1:9">
      <c r="A6" s="20">
        <f>RANK(I6,$I:I)</f>
        <v>5</v>
      </c>
      <c r="B6" s="20" t="s">
        <v>117</v>
      </c>
      <c r="C6" s="20" t="str">
        <f>IFERROR(VLOOKUP(B6,選手!$G:$I,2,FALSE),"")</f>
        <v>同志社大学</v>
      </c>
      <c r="D6" s="20">
        <f>IFERROR(VLOOKUP(B6,選手!$G:$I,3,FALSE),"")</f>
        <v>2</v>
      </c>
      <c r="E6" s="17">
        <f>IFERROR(VLOOKUP(B6,西日!$J:$L,3,FALSE),0)</f>
        <v>500</v>
      </c>
      <c r="F6" s="17">
        <f>IFERROR(VLOOKUP(B6,秋関!$J:$L,3,FALSE),0)</f>
        <v>520</v>
      </c>
      <c r="G6" s="37">
        <f>IFERROR(VLOOKUP(B6,全日!$J:$L,3,FALSE),0)</f>
        <v>525</v>
      </c>
      <c r="H6" s="48">
        <f>IFERROR(VLOOKUP(B6,新人戦!$J:$L,3,FALSE),0)</f>
        <v>523</v>
      </c>
      <c r="I6" s="23">
        <f>LARGE(E6:H6,1)+LARGE(E6:H6,2)+LARGE(E6:H6,3)</f>
        <v>1568</v>
      </c>
    </row>
    <row r="7" spans="1:9">
      <c r="A7" s="20">
        <f>RANK(I7,$I:I)</f>
        <v>6</v>
      </c>
      <c r="B7" s="20" t="s">
        <v>130</v>
      </c>
      <c r="C7" s="20" t="str">
        <f>IFERROR(VLOOKUP(B7,選手!$G:$I,2,FALSE),"")</f>
        <v>京都産業大学</v>
      </c>
      <c r="D7" s="20">
        <f>IFERROR(VLOOKUP(B7,選手!$G:$I,3,FALSE),"")</f>
        <v>3</v>
      </c>
      <c r="E7" s="17">
        <f>IFERROR(VLOOKUP(B7,西日!$J:$L,3,FALSE),0)</f>
        <v>0</v>
      </c>
      <c r="F7" s="17">
        <f>IFERROR(VLOOKUP(B7,秋関!$J:$L,3,FALSE),0)</f>
        <v>514</v>
      </c>
      <c r="G7" s="37">
        <f>IFERROR(VLOOKUP(B7,全日!$J:$L,3,FALSE),0)</f>
        <v>528</v>
      </c>
      <c r="H7" s="48">
        <f>IFERROR(VLOOKUP(B7,新人戦!$J:$L,3,FALSE),0)</f>
        <v>504</v>
      </c>
      <c r="I7" s="23">
        <f>LARGE(E7:H7,1)+LARGE(E7:H7,2)+LARGE(E7:H7,3)</f>
        <v>1546</v>
      </c>
    </row>
    <row r="8" spans="1:9">
      <c r="A8" s="20">
        <f>RANK(I8,$I:I)</f>
        <v>7</v>
      </c>
      <c r="B8" s="20" t="s">
        <v>47</v>
      </c>
      <c r="C8" s="20" t="str">
        <f>IFERROR(VLOOKUP(B8,選手!$G:$I,2,FALSE),"")</f>
        <v>立命館大学</v>
      </c>
      <c r="D8" s="20">
        <f>IFERROR(VLOOKUP(B8,選手!$G:$I,3,FALSE),"")</f>
        <v>3</v>
      </c>
      <c r="E8" s="17">
        <f>IFERROR(VLOOKUP(B8,西日!$J:$L,3,FALSE),0)</f>
        <v>0</v>
      </c>
      <c r="F8" s="17">
        <f>IFERROR(VLOOKUP(B8,秋関!$J:$L,3,FALSE),0)</f>
        <v>496</v>
      </c>
      <c r="G8" s="37">
        <f>IFERROR(VLOOKUP(B8,全日!$J:$L,3,FALSE),0)</f>
        <v>487</v>
      </c>
      <c r="H8" s="48">
        <f>IFERROR(VLOOKUP(B8,新人戦!$J:$L,3,FALSE),0)</f>
        <v>512</v>
      </c>
      <c r="I8" s="23">
        <f>LARGE(E8:H8,1)+LARGE(E8:H8,2)+LARGE(E8:H8,3)</f>
        <v>1495</v>
      </c>
    </row>
    <row r="9" spans="1:9">
      <c r="A9" s="20">
        <f>RANK(I9,$I:I)</f>
        <v>8</v>
      </c>
      <c r="B9" s="20" t="s">
        <v>116</v>
      </c>
      <c r="C9" s="20" t="str">
        <f>IFERROR(VLOOKUP(B9,選手!$G:$I,2,FALSE),"")</f>
        <v>神戸大学</v>
      </c>
      <c r="D9" s="20">
        <f>IFERROR(VLOOKUP(B9,選手!$G:$I,3,FALSE),"")</f>
        <v>1</v>
      </c>
      <c r="E9" s="17">
        <f>IFERROR(VLOOKUP(B9,西日!$J:$L,3,FALSE),0)</f>
        <v>516</v>
      </c>
      <c r="F9" s="17">
        <f>IFERROR(VLOOKUP(B9,秋関!$J:$L,3,FALSE),0)</f>
        <v>537</v>
      </c>
      <c r="G9" s="37">
        <f>IFERROR(VLOOKUP(B9,全日!$J:$L,3,FALSE),0)</f>
        <v>0</v>
      </c>
      <c r="H9" s="48">
        <f>IFERROR(VLOOKUP(B9,新人戦!$J:$L,3,FALSE),0)</f>
        <v>0</v>
      </c>
      <c r="I9" s="23">
        <f>LARGE(E9:H9,1)+LARGE(E9:H9,2)+LARGE(E9:H9,3)</f>
        <v>1053</v>
      </c>
    </row>
    <row r="10" spans="1:9">
      <c r="A10" s="20">
        <f>RANK(I10,$I:I)</f>
        <v>9</v>
      </c>
      <c r="B10" s="20" t="s">
        <v>112</v>
      </c>
      <c r="C10" s="20" t="str">
        <f>IFERROR(VLOOKUP(B10,選手!$G:$I,2,FALSE),"")</f>
        <v>近畿大学</v>
      </c>
      <c r="D10" s="20">
        <f>IFERROR(VLOOKUP(B10,選手!$G:$I,3,FALSE),"")</f>
        <v>4</v>
      </c>
      <c r="E10" s="17">
        <f>IFERROR(VLOOKUP(B10,西日!$J:$L,3,FALSE),0)</f>
        <v>439</v>
      </c>
      <c r="F10" s="17">
        <f>IFERROR(VLOOKUP(B10,秋関!$J:$L,3,FALSE),0)</f>
        <v>493</v>
      </c>
      <c r="G10" s="37">
        <f>IFERROR(VLOOKUP(B10,全日!$J:$L,3,FALSE),0)</f>
        <v>113</v>
      </c>
      <c r="H10" s="48">
        <f>IFERROR(VLOOKUP(B10,新人戦!$J:$L,3,FALSE),0)</f>
        <v>0</v>
      </c>
      <c r="I10" s="23">
        <f>LARGE(E10:H10,1)+LARGE(E10:H10,2)+LARGE(E10:H10,3)</f>
        <v>1045</v>
      </c>
    </row>
    <row r="11" spans="1:9">
      <c r="A11" s="20">
        <f>RANK(I11,$I:I)</f>
        <v>10</v>
      </c>
      <c r="B11" s="20" t="s">
        <v>133</v>
      </c>
      <c r="C11" s="20" t="str">
        <f>IFERROR(VLOOKUP(B11,選手!$G:$I,2,FALSE),"")</f>
        <v>大阪大学</v>
      </c>
      <c r="D11" s="20">
        <f>IFERROR(VLOOKUP(B11,選手!$G:$I,3,FALSE),"")</f>
        <v>4</v>
      </c>
      <c r="E11" s="17">
        <f>IFERROR(VLOOKUP(B11,西日!$J:$L,3,FALSE),0)</f>
        <v>0</v>
      </c>
      <c r="F11" s="17">
        <f>IFERROR(VLOOKUP(B11,秋関!$J:$L,3,FALSE),0)</f>
        <v>0</v>
      </c>
      <c r="G11" s="37">
        <f>IFERROR(VLOOKUP(B11,全日!$J:$L,3,FALSE),0)</f>
        <v>0</v>
      </c>
      <c r="H11" s="48">
        <f>IFERROR(VLOOKUP(B11,新人戦!$J:$L,3,FALSE),0)</f>
        <v>500</v>
      </c>
      <c r="I11" s="23">
        <f>LARGE(E11:H11,1)+LARGE(E11:H11,2)+LARGE(E11:H11,3)</f>
        <v>500</v>
      </c>
    </row>
    <row r="12" spans="1:9">
      <c r="A12" s="25">
        <f>RANK(I12,$I:I)</f>
        <v>11</v>
      </c>
      <c r="B12" s="25" t="s">
        <v>506</v>
      </c>
      <c r="C12" s="25" t="str">
        <f>IFERROR(VLOOKUP(B12,選手!$G:$I,2,FALSE),"")</f>
        <v>甲南大学</v>
      </c>
      <c r="D12" s="25">
        <f>IFERROR(VLOOKUP(B12,選手!$G:$I,3,FALSE),"")</f>
        <v>3</v>
      </c>
      <c r="E12" s="26">
        <f>IFERROR(VLOOKUP(B12,西日!$J:$L,3,FALSE),0)</f>
        <v>0</v>
      </c>
      <c r="F12" s="26">
        <f>IFERROR(VLOOKUP(B12,秋関!$J:$L,3,FALSE),0)</f>
        <v>0</v>
      </c>
      <c r="G12" s="47">
        <f>IFERROR(VLOOKUP(B12,全日!$J:$L,3,FALSE),0)</f>
        <v>0</v>
      </c>
      <c r="H12" s="50">
        <f>IFERROR(VLOOKUP(B12,新人戦!$J:$L,3,FALSE),0)</f>
        <v>490</v>
      </c>
      <c r="I12" s="27">
        <f>LARGE(E12:H12,1)+LARGE(E12:H12,2)+LARGE(E12:H12,3)</f>
        <v>490</v>
      </c>
    </row>
  </sheetData>
  <phoneticPr fontId="2"/>
  <conditionalFormatting sqref="B13:B1048576 C1:C12">
    <cfRule type="containsText" dxfId="78" priority="2" operator="containsText" text="立命館">
      <formula>NOT(ISERROR(SEARCH("立命館",B1)))</formula>
    </cfRule>
    <cfRule type="containsText" dxfId="77" priority="3" operator="containsText" text="同志社">
      <formula>NOT(ISERROR(SEARCH("同志社",B1)))</formula>
    </cfRule>
    <cfRule type="containsText" dxfId="76" priority="4" operator="containsText" text="甲南">
      <formula>NOT(ISERROR(SEARCH("甲南",B1)))</formula>
    </cfRule>
    <cfRule type="containsText" dxfId="75" priority="5" operator="containsText" text="京都大学">
      <formula>NOT(ISERROR(SEARCH("京都大学",B1)))</formula>
    </cfRule>
    <cfRule type="containsText" dxfId="74" priority="6" operator="containsText" text="京都産業">
      <formula>NOT(ISERROR(SEARCH("京都産業",B1)))</formula>
    </cfRule>
    <cfRule type="containsText" dxfId="73" priority="7" operator="containsText" text="関西大学">
      <formula>NOT(ISERROR(SEARCH("関西大学",B1)))</formula>
    </cfRule>
    <cfRule type="containsText" dxfId="72" priority="8" operator="containsText" text="関西学院">
      <formula>NOT(ISERROR(SEARCH("関西学院",B1)))</formula>
    </cfRule>
    <cfRule type="containsText" dxfId="71" priority="9" operator="containsText" text="大阪大学">
      <formula>NOT(ISERROR(SEARCH("大阪大学",B1)))</formula>
    </cfRule>
    <cfRule type="containsText" dxfId="70" priority="10" operator="containsText" text="大阪産業">
      <formula>NOT(ISERROR(SEARCH("大阪産業",B1)))</formula>
    </cfRule>
  </conditionalFormatting>
  <conditionalFormatting sqref="B13:B1048576 C1:C12">
    <cfRule type="containsText" dxfId="69" priority="1" operator="containsText" text="近畿大学">
      <formula>NOT(ISERROR(SEARCH("近畿大学",B1)))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A035-5D14-431E-9A9C-4D7317B3200B}">
  <dimension ref="A1:I8"/>
  <sheetViews>
    <sheetView workbookViewId="0">
      <selection activeCell="H1" sqref="H1"/>
    </sheetView>
  </sheetViews>
  <sheetFormatPr defaultRowHeight="18"/>
  <cols>
    <col min="1" max="1" width="8.6640625" style="8"/>
    <col min="2" max="2" width="10.9140625" style="8" bestFit="1" customWidth="1"/>
    <col min="3" max="3" width="14.33203125" style="19" bestFit="1" customWidth="1"/>
    <col min="4" max="4" width="8.6640625" style="8"/>
    <col min="9" max="9" width="18.33203125" customWidth="1"/>
  </cols>
  <sheetData>
    <row r="1" spans="1:9">
      <c r="A1" s="10" t="s">
        <v>397</v>
      </c>
      <c r="B1" s="21" t="s">
        <v>0</v>
      </c>
      <c r="C1" s="21" t="s">
        <v>390</v>
      </c>
      <c r="D1" s="21" t="s">
        <v>391</v>
      </c>
      <c r="E1" s="3" t="s">
        <v>74</v>
      </c>
      <c r="F1" s="3" t="s">
        <v>137</v>
      </c>
      <c r="G1" s="3" t="s">
        <v>392</v>
      </c>
      <c r="H1" s="22" t="s">
        <v>471</v>
      </c>
      <c r="I1" s="22" t="s">
        <v>503</v>
      </c>
    </row>
    <row r="2" spans="1:9">
      <c r="A2" s="2">
        <f>RANK($I2,$I:$I)</f>
        <v>1</v>
      </c>
      <c r="B2" s="20" t="s">
        <v>119</v>
      </c>
      <c r="C2" s="20" t="str">
        <f>IFERROR(VLOOKUP(B2,選手!$L:$N,2,FALSE),"")</f>
        <v>びわこ学院大学</v>
      </c>
      <c r="D2" s="20">
        <f>IFERROR(VLOOKUP(B2,選手!$L:$N,3,FALSE),"")</f>
        <v>4</v>
      </c>
      <c r="E2" s="17">
        <f>IFERROR(VLOOKUP(B2,西日!$J:$L,3,FALSE),0)</f>
        <v>551</v>
      </c>
      <c r="F2" s="17">
        <f>IFERROR(VLOOKUP(B2,秋関!$J:$L,3,FALSE),0)</f>
        <v>551</v>
      </c>
      <c r="G2" s="17">
        <f>IFERROR(VLOOKUP(B2,全日!$J:$L,3,FALSE),0)</f>
        <v>548</v>
      </c>
      <c r="H2" s="23">
        <f>IFERROR(VLOOKUP(B2,新人戦!$J:$L,3,FALSE),0)</f>
        <v>557</v>
      </c>
      <c r="I2" s="23">
        <f>LARGE(E2:H2,1)+LARGE(E2:H2,2)+LARGE(E2:H2,3)</f>
        <v>1659</v>
      </c>
    </row>
    <row r="3" spans="1:9">
      <c r="A3" s="2">
        <f>RANK($I3,$I:$I)</f>
        <v>2</v>
      </c>
      <c r="B3" s="20" t="s">
        <v>134</v>
      </c>
      <c r="C3" s="20" t="str">
        <f>IFERROR(VLOOKUP(B3,選手!$L:$N,2,FALSE),"")</f>
        <v>同志社大学</v>
      </c>
      <c r="D3" s="20">
        <f>IFERROR(VLOOKUP(B3,選手!$L:$N,3,FALSE),"")</f>
        <v>3</v>
      </c>
      <c r="E3" s="17">
        <f>IFERROR(VLOOKUP(B3,西日!$J:$L,3,FALSE),0)</f>
        <v>0</v>
      </c>
      <c r="F3" s="17">
        <f>IFERROR(VLOOKUP(B3,秋関!$J:$L,3,FALSE),0)</f>
        <v>549</v>
      </c>
      <c r="G3" s="17">
        <f>IFERROR(VLOOKUP(B3,全日!$J:$L,3,FALSE),0)</f>
        <v>547</v>
      </c>
      <c r="H3" s="23">
        <f>IFERROR(VLOOKUP(B3,新人戦!$J:$L,3,FALSE),0)</f>
        <v>537</v>
      </c>
      <c r="I3" s="23">
        <f>LARGE(E3:G3,1)+LARGE(E3:G3,2)+LARGE(E3:H3,3)</f>
        <v>1633</v>
      </c>
    </row>
    <row r="4" spans="1:9">
      <c r="A4" s="2">
        <f>RANK($I4,$I:$I)</f>
        <v>3</v>
      </c>
      <c r="B4" s="20" t="s">
        <v>118</v>
      </c>
      <c r="C4" s="20" t="str">
        <f>IFERROR(VLOOKUP(B4,選手!$L:$N,2,FALSE),"")</f>
        <v>四国大学</v>
      </c>
      <c r="D4" s="20">
        <f>IFERROR(VLOOKUP(B4,選手!$L:$N,3,FALSE),"")</f>
        <v>3</v>
      </c>
      <c r="E4" s="17">
        <f>IFERROR(VLOOKUP(B4,西日!$J:$L,3,FALSE),0)</f>
        <v>552</v>
      </c>
      <c r="F4" s="17">
        <f>IFERROR(VLOOKUP(B4,秋関!$J:$L,3,FALSE),0)</f>
        <v>542</v>
      </c>
      <c r="G4" s="17">
        <f>IFERROR(VLOOKUP(B4,全日!$J:$L,3,FALSE),0)</f>
        <v>528</v>
      </c>
      <c r="H4" s="23">
        <f>IFERROR(VLOOKUP(B4,新人戦!$J:$L,3,FALSE),0)</f>
        <v>0</v>
      </c>
      <c r="I4" s="23">
        <f>LARGE(E4:G4,1)+LARGE(E4:G4,2)+LARGE(E4:H4,3)</f>
        <v>1622</v>
      </c>
    </row>
    <row r="5" spans="1:9">
      <c r="A5" s="2">
        <f>RANK($I5,$I:$I)</f>
        <v>4</v>
      </c>
      <c r="B5" s="20" t="s">
        <v>513</v>
      </c>
      <c r="C5" s="20" t="str">
        <f>IFERROR(VLOOKUP(B5,選手!$L:$N,2,FALSE),"")</f>
        <v>関西大学</v>
      </c>
      <c r="D5" s="20">
        <f>IFERROR(VLOOKUP(B5,選手!$L:$N,3,FALSE),"")</f>
        <v>2</v>
      </c>
      <c r="E5" s="17">
        <f>IFERROR(VLOOKUP(B5,西日!$J:$L,3,FALSE),0)</f>
        <v>526</v>
      </c>
      <c r="F5" s="17">
        <f>IFERROR(VLOOKUP(B5,秋関!$J:$L,3,FALSE),0)</f>
        <v>539</v>
      </c>
      <c r="G5" s="17">
        <f>IFERROR(VLOOKUP(B5,全日!$J:$L,3,FALSE),0)</f>
        <v>537</v>
      </c>
      <c r="H5" s="23">
        <f>IFERROR(VLOOKUP(B5,新人戦!$J:$L,3,FALSE),0)</f>
        <v>547</v>
      </c>
      <c r="I5" s="23">
        <f>LARGE(E5:G5,1)+LARGE(E5:G5,2)+LARGE(E5:H5,3)</f>
        <v>1613</v>
      </c>
    </row>
    <row r="6" spans="1:9">
      <c r="A6" s="2">
        <f>RANK($I6,$I:$I)</f>
        <v>5</v>
      </c>
      <c r="B6" s="20" t="s">
        <v>121</v>
      </c>
      <c r="C6" s="20" t="s">
        <v>17</v>
      </c>
      <c r="D6" s="20">
        <f>IFERROR(VLOOKUP(B6,選手!$L:$N,3,FALSE),"")</f>
        <v>1</v>
      </c>
      <c r="E6" s="17">
        <f>IFERROR(VLOOKUP(B6,西日!$J:$L,3,FALSE),0)</f>
        <v>532</v>
      </c>
      <c r="F6" s="17">
        <f>IFERROR(VLOOKUP(B6,秋関!$J:$L,3,FALSE),0)</f>
        <v>538</v>
      </c>
      <c r="G6" s="17">
        <f>IFERROR(VLOOKUP(B6,全日!$J:$L,3,FALSE),0)</f>
        <v>542</v>
      </c>
      <c r="H6" s="23">
        <f>IFERROR(VLOOKUP(B6,新人戦!$J:$L,3,FALSE),0)</f>
        <v>515</v>
      </c>
      <c r="I6" s="23">
        <f>LARGE(E6:G6,1)+LARGE(E6:G6,2)+LARGE(E6:H6,3)</f>
        <v>1612</v>
      </c>
    </row>
    <row r="7" spans="1:9">
      <c r="A7" s="2">
        <f>RANK($I7,$I:$I)</f>
        <v>6</v>
      </c>
      <c r="B7" s="20" t="s">
        <v>123</v>
      </c>
      <c r="C7" s="20" t="s">
        <v>8</v>
      </c>
      <c r="D7" s="20">
        <f>IFERROR(VLOOKUP(B7,選手!$L:$N,3,FALSE),"")</f>
        <v>2</v>
      </c>
      <c r="E7" s="17">
        <f>IFERROR(VLOOKUP(B7,西日!$J:$L,3,FALSE),0)</f>
        <v>519</v>
      </c>
      <c r="F7" s="17">
        <f>IFERROR(VLOOKUP(B7,秋関!$J:$L,3,FALSE),0)</f>
        <v>519</v>
      </c>
      <c r="G7" s="17">
        <f>IFERROR(VLOOKUP(B7,全日!$J:$L,3,FALSE),0)</f>
        <v>531</v>
      </c>
      <c r="H7" s="23">
        <f>IFERROR(VLOOKUP(B7,新人戦!$J:$L,3,FALSE),0)</f>
        <v>505</v>
      </c>
      <c r="I7" s="23">
        <f>LARGE(E7:G7,1)+LARGE(E7:G7,2)+LARGE(E7:H7,3)</f>
        <v>1569</v>
      </c>
    </row>
    <row r="8" spans="1:9">
      <c r="A8" s="24">
        <f>RANK($I8,$I:$I)</f>
        <v>7</v>
      </c>
      <c r="B8" s="25" t="s">
        <v>135</v>
      </c>
      <c r="C8" s="25" t="s">
        <v>11</v>
      </c>
      <c r="D8" s="20">
        <f>IFERROR(VLOOKUP(B8,選手!$L:$N,3,FALSE),"")</f>
        <v>1</v>
      </c>
      <c r="E8" s="26">
        <f>IFERROR(VLOOKUP(B8,西日!$J:$L,3,FALSE),0)</f>
        <v>0</v>
      </c>
      <c r="F8" s="26">
        <f>IFERROR(VLOOKUP(B8,秋関!$J:$L,3,FALSE),0)</f>
        <v>493</v>
      </c>
      <c r="G8" s="26">
        <f>IFERROR(VLOOKUP(B8,全日!$J:$L,3,FALSE),0)</f>
        <v>517</v>
      </c>
      <c r="H8" s="27">
        <f>IFERROR(VLOOKUP(B8,新人戦!$J:$L,3,FALSE),0)</f>
        <v>538</v>
      </c>
      <c r="I8" s="27">
        <f>LARGE(E8:G8,1)+LARGE(E8:G8,2)+LARGE(E8:H8,3)</f>
        <v>1503</v>
      </c>
    </row>
  </sheetData>
  <phoneticPr fontId="2"/>
  <conditionalFormatting sqref="C1:C1048576">
    <cfRule type="containsText" dxfId="68" priority="2" operator="containsText" text="立命館">
      <formula>NOT(ISERROR(SEARCH("立命館",C1)))</formula>
    </cfRule>
    <cfRule type="containsText" dxfId="67" priority="3" operator="containsText" text="同志社">
      <formula>NOT(ISERROR(SEARCH("同志社",C1)))</formula>
    </cfRule>
    <cfRule type="containsText" dxfId="66" priority="4" operator="containsText" text="甲南">
      <formula>NOT(ISERROR(SEARCH("甲南",C1)))</formula>
    </cfRule>
    <cfRule type="containsText" dxfId="65" priority="5" operator="containsText" text="京都大学">
      <formula>NOT(ISERROR(SEARCH("京都大学",C1)))</formula>
    </cfRule>
    <cfRule type="containsText" dxfId="64" priority="6" operator="containsText" text="京都産業">
      <formula>NOT(ISERROR(SEARCH("京都産業",C1)))</formula>
    </cfRule>
    <cfRule type="containsText" dxfId="63" priority="7" operator="containsText" text="関西大学">
      <formula>NOT(ISERROR(SEARCH("関西大学",C1)))</formula>
    </cfRule>
    <cfRule type="containsText" dxfId="62" priority="8" operator="containsText" text="関西学院">
      <formula>NOT(ISERROR(SEARCH("関西学院",C1)))</formula>
    </cfRule>
    <cfRule type="containsText" dxfId="61" priority="9" operator="containsText" text="大阪大学">
      <formula>NOT(ISERROR(SEARCH("大阪大学",C1)))</formula>
    </cfRule>
    <cfRule type="containsText" dxfId="60" priority="10" operator="containsText" text="大阪産業">
      <formula>NOT(ISERROR(SEARCH("大阪産業",C1)))</formula>
    </cfRule>
  </conditionalFormatting>
  <conditionalFormatting sqref="C1:C1048576">
    <cfRule type="containsText" dxfId="59" priority="1" operator="containsText" text="近畿大学">
      <formula>NOT(ISERROR(SEARCH("近畿大学",C1)))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0569-4F59-4F2B-98A0-E79FD7E62F31}">
  <dimension ref="A1:J20"/>
  <sheetViews>
    <sheetView workbookViewId="0">
      <selection activeCell="D2" sqref="D2"/>
    </sheetView>
  </sheetViews>
  <sheetFormatPr defaultRowHeight="18"/>
  <cols>
    <col min="1" max="1" width="8.6640625" style="8"/>
    <col min="2" max="2" width="10.9140625" style="8" bestFit="1" customWidth="1"/>
    <col min="3" max="3" width="12.33203125" style="19" bestFit="1" customWidth="1"/>
    <col min="4" max="4" width="8.6640625" style="8"/>
    <col min="8" max="8" width="18.33203125" customWidth="1"/>
    <col min="10" max="10" width="68.33203125" bestFit="1" customWidth="1"/>
  </cols>
  <sheetData>
    <row r="1" spans="1:10">
      <c r="A1" s="10" t="s">
        <v>397</v>
      </c>
      <c r="B1" s="21" t="s">
        <v>0</v>
      </c>
      <c r="C1" s="21" t="s">
        <v>390</v>
      </c>
      <c r="D1" s="21" t="s">
        <v>402</v>
      </c>
      <c r="E1" s="3" t="s">
        <v>74</v>
      </c>
      <c r="F1" s="3" t="s">
        <v>137</v>
      </c>
      <c r="G1" s="3" t="s">
        <v>392</v>
      </c>
      <c r="H1" s="22" t="s">
        <v>396</v>
      </c>
    </row>
    <row r="2" spans="1:10">
      <c r="A2" s="24">
        <f t="shared" ref="A2:A20" si="0">RANK($H2,$H:$H)</f>
        <v>1</v>
      </c>
      <c r="B2" s="25" t="s">
        <v>4</v>
      </c>
      <c r="C2" s="25" t="str">
        <f>IFERROR(VLOOKUP(B2,選手!$G:$I,2,FALSE),"")</f>
        <v>甲南大学</v>
      </c>
      <c r="D2" s="25">
        <f>IFERROR(VLOOKUP(B2,選手!$G:$I,3,FALSE),"")</f>
        <v>4</v>
      </c>
      <c r="E2" s="17">
        <f>IFERROR(VLOOKUP(B2,西日!$F:$H,3,FALSE),0)</f>
        <v>1114</v>
      </c>
      <c r="F2" s="17">
        <f>IFERROR(VLOOKUP(B2,秋関!$F:$H,3,FALSE),0)*2</f>
        <v>1102</v>
      </c>
      <c r="G2" s="17">
        <f>IFERROR(VLOOKUP(B2,全日!$F:$H,3,FALSE),0)*2</f>
        <v>1118</v>
      </c>
      <c r="H2" s="23">
        <f t="shared" ref="H2:H20" si="1">LARGE(E2:G2,1)+LARGE(E2:G2,2)</f>
        <v>2232</v>
      </c>
      <c r="J2" t="s">
        <v>400</v>
      </c>
    </row>
    <row r="3" spans="1:10">
      <c r="A3" s="24">
        <f t="shared" si="0"/>
        <v>2</v>
      </c>
      <c r="B3" s="25" t="s">
        <v>13</v>
      </c>
      <c r="C3" s="25" t="str">
        <f>IFERROR(VLOOKUP(B3,選手!$G:$I,2,FALSE),"")</f>
        <v>同志社大学</v>
      </c>
      <c r="D3" s="25">
        <f>IFERROR(VLOOKUP(B3,選手!$G:$I,3,FALSE),"")</f>
        <v>2</v>
      </c>
      <c r="E3" s="17">
        <f>IFERROR(VLOOKUP(B3,西日!$F:$H,3,FALSE),0)</f>
        <v>1091</v>
      </c>
      <c r="F3" s="17">
        <f>IFERROR(VLOOKUP(B3,秋関!$F:$H,3,FALSE),0)*2</f>
        <v>998</v>
      </c>
      <c r="G3" s="17">
        <f>IFERROR(VLOOKUP(B3,全日!$F:$H,3,FALSE),0)*2</f>
        <v>1088</v>
      </c>
      <c r="H3" s="23">
        <f t="shared" si="1"/>
        <v>2179</v>
      </c>
    </row>
    <row r="4" spans="1:10">
      <c r="A4" s="24">
        <f t="shared" si="0"/>
        <v>3</v>
      </c>
      <c r="B4" s="25" t="s">
        <v>124</v>
      </c>
      <c r="C4" s="25" t="str">
        <f>IFERROR(VLOOKUP(B4,選手!$G:$I,2,FALSE),"")</f>
        <v>立命館大学</v>
      </c>
      <c r="D4" s="25">
        <f>IFERROR(VLOOKUP(B4,選手!$G:$I,3,FALSE),"")</f>
        <v>3</v>
      </c>
      <c r="E4" s="17">
        <f>IFERROR(VLOOKUP(B4,西日!$F:$H,3,FALSE),0)</f>
        <v>0</v>
      </c>
      <c r="F4" s="17">
        <f>IFERROR(VLOOKUP(B4,秋関!$F:$H,3,FALSE),0)*2</f>
        <v>1098</v>
      </c>
      <c r="G4" s="17">
        <f>IFERROR(VLOOKUP(B4,全日!$F:$H,3,FALSE),0)*2</f>
        <v>1080</v>
      </c>
      <c r="H4" s="23">
        <f t="shared" si="1"/>
        <v>2178</v>
      </c>
    </row>
    <row r="5" spans="1:10">
      <c r="A5" s="24">
        <f t="shared" si="0"/>
        <v>4</v>
      </c>
      <c r="B5" s="25" t="s">
        <v>15</v>
      </c>
      <c r="C5" s="25" t="str">
        <f>IFERROR(VLOOKUP(B5,選手!$G:$I,2,FALSE),"")</f>
        <v>立命館大学</v>
      </c>
      <c r="D5" s="25">
        <f>IFERROR(VLOOKUP(B5,選手!$G:$I,3,FALSE),"")</f>
        <v>4</v>
      </c>
      <c r="E5" s="17">
        <f>IFERROR(VLOOKUP(B5,西日!$F:$H,3,FALSE),0)</f>
        <v>1076</v>
      </c>
      <c r="F5" s="17">
        <f>IFERROR(VLOOKUP(B5,秋関!$F:$H,3,FALSE),0)*2</f>
        <v>1078</v>
      </c>
      <c r="G5" s="17">
        <f>IFERROR(VLOOKUP(B5,全日!$F:$H,3,FALSE),0)*2</f>
        <v>1062</v>
      </c>
      <c r="H5" s="23">
        <f t="shared" si="1"/>
        <v>2154</v>
      </c>
    </row>
    <row r="6" spans="1:10">
      <c r="A6" s="24">
        <f t="shared" si="0"/>
        <v>5</v>
      </c>
      <c r="B6" s="25" t="s">
        <v>125</v>
      </c>
      <c r="C6" s="25" t="str">
        <f>IFERROR(VLOOKUP(B6,選手!$G:$I,2,FALSE),"")</f>
        <v>京都大学</v>
      </c>
      <c r="D6" s="25">
        <f>IFERROR(VLOOKUP(B6,選手!$G:$I,3,FALSE),"")</f>
        <v>3</v>
      </c>
      <c r="E6" s="17">
        <f>IFERROR(VLOOKUP(B6,西日!$F:$H,3,FALSE),0)</f>
        <v>0</v>
      </c>
      <c r="F6" s="17">
        <f>IFERROR(VLOOKUP(B6,秋関!$F:$H,3,FALSE),0)*2</f>
        <v>1090</v>
      </c>
      <c r="G6" s="17">
        <f>IFERROR(VLOOKUP(B6,全日!$F:$H,3,FALSE),0)*2</f>
        <v>1058</v>
      </c>
      <c r="H6" s="23">
        <f t="shared" si="1"/>
        <v>2148</v>
      </c>
    </row>
    <row r="7" spans="1:10">
      <c r="A7" s="24">
        <f t="shared" si="0"/>
        <v>6</v>
      </c>
      <c r="B7" s="25" t="s">
        <v>14</v>
      </c>
      <c r="C7" s="25" t="str">
        <f>IFERROR(VLOOKUP(B7,選手!$G:$I,2,FALSE),"")</f>
        <v>関西大学</v>
      </c>
      <c r="D7" s="25">
        <f>IFERROR(VLOOKUP(B7,選手!$G:$I,3,FALSE),"")</f>
        <v>4</v>
      </c>
      <c r="E7" s="17">
        <f>IFERROR(VLOOKUP(B7,西日!$F:$H,3,FALSE),0)</f>
        <v>1060</v>
      </c>
      <c r="F7" s="17">
        <f>IFERROR(VLOOKUP(B7,秋関!$F:$H,3,FALSE),0)*2</f>
        <v>1064</v>
      </c>
      <c r="G7" s="17">
        <f>IFERROR(VLOOKUP(B7,全日!$F:$H,3,FALSE),0)*2</f>
        <v>1052</v>
      </c>
      <c r="H7" s="23">
        <f t="shared" si="1"/>
        <v>2124</v>
      </c>
    </row>
    <row r="8" spans="1:10">
      <c r="A8" s="24">
        <f t="shared" si="0"/>
        <v>7</v>
      </c>
      <c r="B8" s="25" t="s">
        <v>40</v>
      </c>
      <c r="C8" s="25" t="str">
        <f>IFERROR(VLOOKUP(B8,選手!$G:$I,2,FALSE),"")</f>
        <v>関西大学</v>
      </c>
      <c r="D8" s="25">
        <f>IFERROR(VLOOKUP(B8,選手!$G:$I,3,FALSE),"")</f>
        <v>4</v>
      </c>
      <c r="E8" s="17">
        <f>IFERROR(VLOOKUP(B8,西日!$F:$H,3,FALSE),0)</f>
        <v>989</v>
      </c>
      <c r="F8" s="17">
        <f>IFERROR(VLOOKUP(B8,秋関!$F:$H,3,FALSE),0)*2</f>
        <v>1068</v>
      </c>
      <c r="G8" s="17">
        <f>IFERROR(VLOOKUP(B8,全日!$F:$H,3,FALSE),0)*2</f>
        <v>1052</v>
      </c>
      <c r="H8" s="23">
        <f t="shared" si="1"/>
        <v>2120</v>
      </c>
    </row>
    <row r="9" spans="1:10">
      <c r="A9" s="24">
        <f t="shared" si="0"/>
        <v>8</v>
      </c>
      <c r="B9" s="25" t="s">
        <v>24</v>
      </c>
      <c r="C9" s="25" t="str">
        <f>IFERROR(VLOOKUP(B9,選手!$G:$I,2,FALSE),"")</f>
        <v>甲南大学</v>
      </c>
      <c r="D9" s="25">
        <f>IFERROR(VLOOKUP(B9,選手!$G:$I,3,FALSE),"")</f>
        <v>4</v>
      </c>
      <c r="E9" s="17">
        <f>IFERROR(VLOOKUP(B9,西日!$F:$H,3,FALSE),0)</f>
        <v>1059</v>
      </c>
      <c r="F9" s="17">
        <f>IFERROR(VLOOKUP(B9,秋関!$F:$H,3,FALSE),0)*2</f>
        <v>1054</v>
      </c>
      <c r="G9" s="17">
        <f>IFERROR(VLOOKUP(B9,全日!$F:$H,3,FALSE),0)*2</f>
        <v>1038</v>
      </c>
      <c r="H9" s="23">
        <f t="shared" si="1"/>
        <v>2113</v>
      </c>
    </row>
    <row r="10" spans="1:10">
      <c r="A10" s="24">
        <f t="shared" si="0"/>
        <v>9</v>
      </c>
      <c r="B10" s="25" t="s">
        <v>37</v>
      </c>
      <c r="C10" s="25" t="str">
        <f>IFERROR(VLOOKUP(B10,選手!$G:$I,2,FALSE),"")</f>
        <v>同志社大学</v>
      </c>
      <c r="D10" s="25">
        <f>IFERROR(VLOOKUP(B10,選手!$G:$I,3,FALSE),"")</f>
        <v>3</v>
      </c>
      <c r="E10" s="17">
        <f>IFERROR(VLOOKUP(B10,西日!$F:$H,3,FALSE),0)</f>
        <v>995</v>
      </c>
      <c r="F10" s="17">
        <f>IFERROR(VLOOKUP(B10,秋関!$F:$H,3,FALSE),0)*2</f>
        <v>1052</v>
      </c>
      <c r="G10" s="17">
        <f>IFERROR(VLOOKUP(B10,全日!$F:$H,3,FALSE),0)*2</f>
        <v>1046</v>
      </c>
      <c r="H10" s="23">
        <f t="shared" si="1"/>
        <v>2098</v>
      </c>
    </row>
    <row r="11" spans="1:10">
      <c r="A11" s="24">
        <f t="shared" si="0"/>
        <v>10</v>
      </c>
      <c r="B11" s="25" t="s">
        <v>35</v>
      </c>
      <c r="C11" s="25" t="str">
        <f>IFERROR(VLOOKUP(B11,選手!$G:$I,2,FALSE),"")</f>
        <v>甲南大学</v>
      </c>
      <c r="D11" s="25">
        <f>IFERROR(VLOOKUP(B11,選手!$G:$I,3,FALSE),"")</f>
        <v>4</v>
      </c>
      <c r="E11" s="17">
        <f>IFERROR(VLOOKUP(B11,西日!$F:$H,3,FALSE),0)</f>
        <v>1018</v>
      </c>
      <c r="F11" s="17">
        <f>IFERROR(VLOOKUP(B11,秋関!$F:$H,3,FALSE),0)*2</f>
        <v>1048</v>
      </c>
      <c r="G11" s="17">
        <f>IFERROR(VLOOKUP(B11,全日!$F:$H,3,FALSE),0)*2</f>
        <v>1044</v>
      </c>
      <c r="H11" s="23">
        <f t="shared" si="1"/>
        <v>2092</v>
      </c>
    </row>
    <row r="12" spans="1:10">
      <c r="A12" s="24">
        <f t="shared" si="0"/>
        <v>11</v>
      </c>
      <c r="B12" s="25" t="s">
        <v>127</v>
      </c>
      <c r="C12" s="25" t="str">
        <f>IFERROR(VLOOKUP(B12,選手!$G:$I,2,FALSE),"")</f>
        <v>京都大学</v>
      </c>
      <c r="D12" s="25">
        <f>IFERROR(VLOOKUP(B12,選手!$G:$I,3,FALSE),"")</f>
        <v>4</v>
      </c>
      <c r="E12" s="17">
        <f>IFERROR(VLOOKUP(B12,西日!$F:$H,3,FALSE),0)</f>
        <v>0</v>
      </c>
      <c r="F12" s="17">
        <f>IFERROR(VLOOKUP(B12,秋関!$F:$H,3,FALSE),0)*2</f>
        <v>1040</v>
      </c>
      <c r="G12" s="17">
        <f>IFERROR(VLOOKUP(B12,全日!$F:$H,3,FALSE),0)*2</f>
        <v>1024</v>
      </c>
      <c r="H12" s="23">
        <f t="shared" si="1"/>
        <v>2064</v>
      </c>
    </row>
    <row r="13" spans="1:10">
      <c r="A13" s="24">
        <f t="shared" si="0"/>
        <v>12</v>
      </c>
      <c r="B13" s="25" t="s">
        <v>47</v>
      </c>
      <c r="C13" s="25" t="str">
        <f>IFERROR(VLOOKUP(B13,選手!$G:$I,2,FALSE),"")</f>
        <v>立命館大学</v>
      </c>
      <c r="D13" s="25">
        <f>IFERROR(VLOOKUP(B13,選手!$G:$I,3,FALSE),"")</f>
        <v>3</v>
      </c>
      <c r="E13" s="17">
        <f>IFERROR(VLOOKUP(B13,西日!$F:$H,3,FALSE),0)</f>
        <v>999</v>
      </c>
      <c r="F13" s="17">
        <f>IFERROR(VLOOKUP(B13,秋関!$F:$H,3,FALSE),0)*2</f>
        <v>1052</v>
      </c>
      <c r="G13" s="17">
        <f>IFERROR(VLOOKUP(B13,全日!$F:$H,3,FALSE),0)*2</f>
        <v>968</v>
      </c>
      <c r="H13" s="23">
        <f t="shared" si="1"/>
        <v>2051</v>
      </c>
    </row>
    <row r="14" spans="1:10">
      <c r="A14" s="24">
        <f t="shared" si="0"/>
        <v>13</v>
      </c>
      <c r="B14" s="25" t="s">
        <v>112</v>
      </c>
      <c r="C14" s="25" t="str">
        <f>IFERROR(VLOOKUP(B14,選手!$G:$I,2,FALSE),"")</f>
        <v>近畿大学</v>
      </c>
      <c r="D14" s="25">
        <f>IFERROR(VLOOKUP(B14,選手!$G:$I,3,FALSE),"")</f>
        <v>4</v>
      </c>
      <c r="E14" s="17">
        <f>IFERROR(VLOOKUP(B14,西日!$F:$H,3,FALSE),0)</f>
        <v>1002</v>
      </c>
      <c r="F14" s="17">
        <f>IFERROR(VLOOKUP(B14,秋関!$F:$H,3,FALSE),0)*2</f>
        <v>1018</v>
      </c>
      <c r="G14" s="17">
        <f>IFERROR(VLOOKUP(B14,全日!$F:$H,3,FALSE),0)*2</f>
        <v>998</v>
      </c>
      <c r="H14" s="23">
        <f t="shared" si="1"/>
        <v>2020</v>
      </c>
    </row>
    <row r="15" spans="1:10">
      <c r="A15" s="24">
        <f t="shared" si="0"/>
        <v>14</v>
      </c>
      <c r="B15" s="25" t="s">
        <v>42</v>
      </c>
      <c r="C15" s="25" t="str">
        <f>IFERROR(VLOOKUP(B15,選手!$G:$I,2,FALSE),"")</f>
        <v>同志社大学</v>
      </c>
      <c r="D15" s="25">
        <f>IFERROR(VLOOKUP(B15,選手!$G:$I,3,FALSE),"")</f>
        <v>4</v>
      </c>
      <c r="E15" s="17">
        <f>IFERROR(VLOOKUP(B15,西日!$F:$H,3,FALSE),0)</f>
        <v>905</v>
      </c>
      <c r="F15" s="17">
        <f>IFERROR(VLOOKUP(B15,秋関!$F:$H,3,FALSE),0)*2</f>
        <v>1006</v>
      </c>
      <c r="G15" s="17">
        <f>IFERROR(VLOOKUP(B15,全日!$F:$H,3,FALSE),0)*2</f>
        <v>988</v>
      </c>
      <c r="H15" s="23">
        <f t="shared" si="1"/>
        <v>1994</v>
      </c>
    </row>
    <row r="16" spans="1:10">
      <c r="A16" s="24">
        <f t="shared" si="0"/>
        <v>15</v>
      </c>
      <c r="B16" s="25" t="s">
        <v>38</v>
      </c>
      <c r="C16" s="25" t="str">
        <f>IFERROR(VLOOKUP(B16,選手!$G:$I,2,FALSE),"")</f>
        <v>関西大学</v>
      </c>
      <c r="D16" s="25">
        <f>IFERROR(VLOOKUP(B16,選手!$G:$I,3,FALSE),"")</f>
        <v>3</v>
      </c>
      <c r="E16" s="17">
        <f>IFERROR(VLOOKUP(B16,西日!$F:$H,3,FALSE),0)</f>
        <v>0</v>
      </c>
      <c r="F16" s="17">
        <f>IFERROR(VLOOKUP(B16,秋関!$F:$H,3,FALSE),0)*2</f>
        <v>950</v>
      </c>
      <c r="G16" s="17">
        <f>IFERROR(VLOOKUP(B16,全日!$F:$H,3,FALSE),0)*2</f>
        <v>1028</v>
      </c>
      <c r="H16" s="23">
        <f t="shared" si="1"/>
        <v>1978</v>
      </c>
    </row>
    <row r="17" spans="1:8">
      <c r="A17" s="24">
        <f t="shared" si="0"/>
        <v>16</v>
      </c>
      <c r="B17" s="25" t="s">
        <v>46</v>
      </c>
      <c r="C17" s="25" t="str">
        <f>IFERROR(VLOOKUP(B17,選手!$G:$I,2,FALSE),"")</f>
        <v>立命館大学</v>
      </c>
      <c r="D17" s="25">
        <f>IFERROR(VLOOKUP(B17,選手!$G:$I,3,FALSE),"")</f>
        <v>4</v>
      </c>
      <c r="E17" s="17">
        <f>IFERROR(VLOOKUP(B17,西日!$F:$H,3,FALSE),0)</f>
        <v>893</v>
      </c>
      <c r="F17" s="17">
        <f>IFERROR(VLOOKUP(B17,秋関!$F:$H,3,FALSE),0)*2</f>
        <v>996</v>
      </c>
      <c r="G17" s="17">
        <f>IFERROR(VLOOKUP(B17,全日!$F:$H,3,FALSE),0)*2</f>
        <v>0</v>
      </c>
      <c r="H17" s="23">
        <f t="shared" si="1"/>
        <v>1889</v>
      </c>
    </row>
    <row r="18" spans="1:8">
      <c r="A18" s="24">
        <f t="shared" si="0"/>
        <v>17</v>
      </c>
      <c r="B18" s="25" t="s">
        <v>44</v>
      </c>
      <c r="C18" s="25" t="str">
        <f>IFERROR(VLOOKUP(B18,選手!$G:$I,2,FALSE),"")</f>
        <v>同志社大学</v>
      </c>
      <c r="D18" s="25">
        <f>IFERROR(VLOOKUP(B18,選手!$G:$I,3,FALSE),"")</f>
        <v>4</v>
      </c>
      <c r="E18" s="17">
        <f>IFERROR(VLOOKUP(B18,西日!$F:$H,3,FALSE),0)</f>
        <v>1060</v>
      </c>
      <c r="F18" s="17">
        <f>IFERROR(VLOOKUP(B18,秋関!$F:$H,3,FALSE),0)*2</f>
        <v>0</v>
      </c>
      <c r="G18" s="17">
        <f>IFERROR(VLOOKUP(B18,全日!$F:$H,3,FALSE),0)*2</f>
        <v>0</v>
      </c>
      <c r="H18" s="23">
        <f t="shared" si="1"/>
        <v>1060</v>
      </c>
    </row>
    <row r="19" spans="1:8">
      <c r="A19" s="24">
        <f t="shared" si="0"/>
        <v>18</v>
      </c>
      <c r="B19" s="25" t="s">
        <v>111</v>
      </c>
      <c r="C19" s="25" t="str">
        <f>IFERROR(VLOOKUP(B19,選手!$G:$I,2,FALSE),"")</f>
        <v>近畿大学</v>
      </c>
      <c r="D19" s="25">
        <f>IFERROR(VLOOKUP(B19,選手!$G:$I,3,FALSE),"")</f>
        <v>0</v>
      </c>
      <c r="E19" s="17">
        <f>IFERROR(VLOOKUP(B19,西日!$F:$H,3,FALSE),0)</f>
        <v>1006</v>
      </c>
      <c r="F19" s="17">
        <f>IFERROR(VLOOKUP(B19,秋関!$F:$H,3,FALSE),0)*2</f>
        <v>0</v>
      </c>
      <c r="G19" s="17">
        <f>IFERROR(VLOOKUP(B19,全日!$F:$H,3,FALSE),0)*2</f>
        <v>0</v>
      </c>
      <c r="H19" s="23">
        <f t="shared" si="1"/>
        <v>1006</v>
      </c>
    </row>
    <row r="20" spans="1:8">
      <c r="A20" s="2">
        <f t="shared" si="0"/>
        <v>19</v>
      </c>
      <c r="B20" s="20" t="s">
        <v>16</v>
      </c>
      <c r="C20" s="20" t="str">
        <f>IFERROR(VLOOKUP(B20,選手!$G:$I,2,FALSE),"")</f>
        <v>関西学院大学</v>
      </c>
      <c r="D20" s="20">
        <f>IFERROR(VLOOKUP(B20,選手!$G:$I,3,FALSE),"")</f>
        <v>2</v>
      </c>
      <c r="E20" s="17">
        <f>IFERROR(VLOOKUP(B20,西日!$F:$H,3,FALSE),0)</f>
        <v>0</v>
      </c>
      <c r="F20" s="17">
        <f>IFERROR(VLOOKUP(B20,秋関!$F:$H,3,FALSE),0)*2</f>
        <v>0</v>
      </c>
      <c r="G20" s="17">
        <f>IFERROR(VLOOKUP(B20,全日!$F:$H,3,FALSE),0)*2</f>
        <v>0</v>
      </c>
      <c r="H20" s="23">
        <f t="shared" si="1"/>
        <v>0</v>
      </c>
    </row>
  </sheetData>
  <sortState xmlns:xlrd2="http://schemas.microsoft.com/office/spreadsheetml/2017/richdata2" ref="A2:G21">
    <sortCondition ref="A2:A21"/>
  </sortState>
  <phoneticPr fontId="2"/>
  <conditionalFormatting sqref="C1:C1048576">
    <cfRule type="containsText" dxfId="58" priority="2" operator="containsText" text="立命館">
      <formula>NOT(ISERROR(SEARCH("立命館",C1)))</formula>
    </cfRule>
    <cfRule type="containsText" dxfId="57" priority="3" operator="containsText" text="同志社">
      <formula>NOT(ISERROR(SEARCH("同志社",C1)))</formula>
    </cfRule>
    <cfRule type="containsText" dxfId="56" priority="4" operator="containsText" text="甲南">
      <formula>NOT(ISERROR(SEARCH("甲南",C1)))</formula>
    </cfRule>
    <cfRule type="containsText" dxfId="55" priority="5" operator="containsText" text="京都大学">
      <formula>NOT(ISERROR(SEARCH("京都大学",C1)))</formula>
    </cfRule>
    <cfRule type="containsText" dxfId="54" priority="6" operator="containsText" text="京都産業">
      <formula>NOT(ISERROR(SEARCH("京都産業",C1)))</formula>
    </cfRule>
    <cfRule type="containsText" dxfId="53" priority="7" operator="containsText" text="関西大学">
      <formula>NOT(ISERROR(SEARCH("関西大学",C1)))</formula>
    </cfRule>
    <cfRule type="containsText" dxfId="52" priority="8" operator="containsText" text="関西学院">
      <formula>NOT(ISERROR(SEARCH("関西学院",C1)))</formula>
    </cfRule>
    <cfRule type="containsText" dxfId="51" priority="9" operator="containsText" text="大阪大学">
      <formula>NOT(ISERROR(SEARCH("大阪大学",C1)))</formula>
    </cfRule>
    <cfRule type="containsText" dxfId="50" priority="10" operator="containsText" text="大阪産業">
      <formula>NOT(ISERROR(SEARCH("大阪産業",C1)))</formula>
    </cfRule>
  </conditionalFormatting>
  <conditionalFormatting sqref="C1:C1048576">
    <cfRule type="containsText" dxfId="49" priority="1" operator="containsText" text="近畿大学">
      <formula>NOT(ISERROR(SEARCH("近畿大学",C1)))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85A4-385A-4021-903C-A59FF430535A}">
  <dimension ref="A1:J14"/>
  <sheetViews>
    <sheetView workbookViewId="0">
      <selection activeCell="D17" sqref="D17"/>
    </sheetView>
  </sheetViews>
  <sheetFormatPr defaultRowHeight="18"/>
  <cols>
    <col min="1" max="1" width="8.6640625" style="8"/>
    <col min="2" max="2" width="12.9140625" style="8" bestFit="1" customWidth="1"/>
    <col min="3" max="3" width="12.33203125" style="19" bestFit="1" customWidth="1"/>
    <col min="4" max="4" width="8.6640625" style="8"/>
    <col min="8" max="8" width="18.33203125" customWidth="1"/>
    <col min="10" max="10" width="67.1640625" bestFit="1" customWidth="1"/>
  </cols>
  <sheetData>
    <row r="1" spans="1:10">
      <c r="A1" s="10" t="s">
        <v>397</v>
      </c>
      <c r="B1" s="21" t="s">
        <v>0</v>
      </c>
      <c r="C1" s="21" t="s">
        <v>390</v>
      </c>
      <c r="D1" s="21" t="s">
        <v>402</v>
      </c>
      <c r="E1" s="3" t="s">
        <v>74</v>
      </c>
      <c r="F1" s="3" t="s">
        <v>137</v>
      </c>
      <c r="G1" s="3" t="s">
        <v>392</v>
      </c>
      <c r="H1" s="22" t="s">
        <v>396</v>
      </c>
    </row>
    <row r="2" spans="1:10">
      <c r="A2" s="2">
        <f t="shared" ref="A2:A14" si="0">RANK($H2,$H:$H)</f>
        <v>1</v>
      </c>
      <c r="B2" s="20" t="s">
        <v>83</v>
      </c>
      <c r="C2" s="20" t="str">
        <f>IFERROR(VLOOKUP(B2,選手!$L:$N,2,FALSE),"")</f>
        <v>同志社大学</v>
      </c>
      <c r="D2" s="20">
        <f>IFERROR(VLOOKUP(B2,選手!$L:$N,3,FALSE),"")</f>
        <v>2</v>
      </c>
      <c r="E2" s="17">
        <f>IFERROR(VLOOKUP(B2,西日!$F:$H,3,FALSE),0)</f>
        <v>1091</v>
      </c>
      <c r="F2" s="17">
        <f>IFERROR(VLOOKUP(B2,秋関!$F:$H,3,FALSE),0)*2</f>
        <v>1126</v>
      </c>
      <c r="G2" s="17">
        <f>IFERROR(VLOOKUP(B2,全日!$F:$H,3,FALSE),0)*2</f>
        <v>1122</v>
      </c>
      <c r="H2" s="23">
        <f t="shared" ref="H2:H14" si="1">LARGE(E2:G2,1)+LARGE(E2:G2,2)</f>
        <v>2248</v>
      </c>
      <c r="J2" t="s">
        <v>401</v>
      </c>
    </row>
    <row r="3" spans="1:10">
      <c r="A3" s="2">
        <f t="shared" si="0"/>
        <v>2</v>
      </c>
      <c r="B3" s="20" t="s">
        <v>82</v>
      </c>
      <c r="C3" s="20" t="str">
        <f>IFERROR(VLOOKUP(B3,選手!$L:$N,2,FALSE),"")</f>
        <v>同志社大学</v>
      </c>
      <c r="D3" s="20">
        <f>IFERROR(VLOOKUP(B3,選手!$L:$N,3,FALSE),"")</f>
        <v>3</v>
      </c>
      <c r="E3" s="17">
        <f>IFERROR(VLOOKUP(B3,西日!$F:$H,3,FALSE),0)</f>
        <v>1099</v>
      </c>
      <c r="F3" s="17">
        <f>IFERROR(VLOOKUP(B3,秋関!$F:$H,3,FALSE),0)*2</f>
        <v>1128</v>
      </c>
      <c r="G3" s="17">
        <f>IFERROR(VLOOKUP(B3,全日!$F:$H,3,FALSE),0)*2</f>
        <v>1118</v>
      </c>
      <c r="H3" s="23">
        <f t="shared" si="1"/>
        <v>2246</v>
      </c>
    </row>
    <row r="4" spans="1:10">
      <c r="A4" s="2">
        <f t="shared" si="0"/>
        <v>2</v>
      </c>
      <c r="B4" s="20" t="s">
        <v>79</v>
      </c>
      <c r="C4" s="20" t="str">
        <f>IFERROR(VLOOKUP(B4,選手!$L:$N,2,FALSE),"")</f>
        <v>立命館大学</v>
      </c>
      <c r="D4" s="20">
        <f>IFERROR(VLOOKUP(B4,選手!$L:$N,3,FALSE),"")</f>
        <v>2</v>
      </c>
      <c r="E4" s="17">
        <f>IFERROR(VLOOKUP(B4,西日!$F:$H,3,FALSE),0)</f>
        <v>1102</v>
      </c>
      <c r="F4" s="17">
        <f>IFERROR(VLOOKUP(B4,秋関!$F:$H,3,FALSE),0)*2</f>
        <v>1110</v>
      </c>
      <c r="G4" s="17">
        <f>IFERROR(VLOOKUP(B4,全日!$F:$H,3,FALSE),0)*2</f>
        <v>1136</v>
      </c>
      <c r="H4" s="23">
        <f t="shared" si="1"/>
        <v>2246</v>
      </c>
    </row>
    <row r="5" spans="1:10">
      <c r="A5" s="2">
        <f t="shared" si="0"/>
        <v>4</v>
      </c>
      <c r="B5" s="20" t="s">
        <v>85</v>
      </c>
      <c r="C5" s="20" t="str">
        <f>IFERROR(VLOOKUP(B5,選手!$L:$N,2,FALSE),"")</f>
        <v>立命館大学</v>
      </c>
      <c r="D5" s="20">
        <f>IFERROR(VLOOKUP(B5,選手!$L:$N,3,FALSE),"")</f>
        <v>4</v>
      </c>
      <c r="E5" s="17">
        <f>IFERROR(VLOOKUP(B5,西日!$F:$H,3,FALSE),0)</f>
        <v>1086</v>
      </c>
      <c r="F5" s="17">
        <f>IFERROR(VLOOKUP(B5,秋関!$F:$H,3,FALSE),0)*2</f>
        <v>1128</v>
      </c>
      <c r="G5" s="17">
        <f>IFERROR(VLOOKUP(B5,全日!$F:$H,3,FALSE),0)*2</f>
        <v>1102</v>
      </c>
      <c r="H5" s="23">
        <f t="shared" si="1"/>
        <v>2230</v>
      </c>
    </row>
    <row r="6" spans="1:10">
      <c r="A6" s="2">
        <f t="shared" si="0"/>
        <v>4</v>
      </c>
      <c r="B6" s="20" t="s">
        <v>84</v>
      </c>
      <c r="C6" s="20" t="str">
        <f>IFERROR(VLOOKUP(B6,選手!$L:$N,2,FALSE),"")</f>
        <v>関西大学</v>
      </c>
      <c r="D6" s="20">
        <f>IFERROR(VLOOKUP(B6,選手!$L:$N,3,FALSE),"")</f>
        <v>1</v>
      </c>
      <c r="E6" s="17">
        <f>IFERROR(VLOOKUP(B6,西日!$F:$H,3,FALSE),0)</f>
        <v>0</v>
      </c>
      <c r="F6" s="17">
        <f>IFERROR(VLOOKUP(B6,秋関!$F:$H,3,FALSE),0)*2</f>
        <v>1112</v>
      </c>
      <c r="G6" s="17">
        <f>IFERROR(VLOOKUP(B6,全日!$F:$H,3,FALSE),0)*2</f>
        <v>1118</v>
      </c>
      <c r="H6" s="23">
        <f t="shared" si="1"/>
        <v>2230</v>
      </c>
    </row>
    <row r="7" spans="1:10">
      <c r="A7" s="2">
        <f t="shared" si="0"/>
        <v>6</v>
      </c>
      <c r="B7" s="20" t="s">
        <v>91</v>
      </c>
      <c r="C7" s="20" t="str">
        <f>IFERROR(VLOOKUP(B7,選手!$L:$N,2,FALSE),"")</f>
        <v>関西学院大学</v>
      </c>
      <c r="D7" s="20">
        <f>IFERROR(VLOOKUP(B7,選手!$L:$N,3,FALSE),"")</f>
        <v>3</v>
      </c>
      <c r="E7" s="17">
        <f>IFERROR(VLOOKUP(B7,西日!$F:$H,3,FALSE),0)</f>
        <v>1079</v>
      </c>
      <c r="F7" s="17">
        <f>IFERROR(VLOOKUP(B7,秋関!$F:$H,3,FALSE),0)*2</f>
        <v>1052</v>
      </c>
      <c r="G7" s="17">
        <f>IFERROR(VLOOKUP(B7,全日!$F:$H,3,FALSE),0)*2</f>
        <v>1124</v>
      </c>
      <c r="H7" s="23">
        <f t="shared" si="1"/>
        <v>2203</v>
      </c>
    </row>
    <row r="8" spans="1:10">
      <c r="A8" s="2">
        <f t="shared" si="0"/>
        <v>7</v>
      </c>
      <c r="B8" s="20" t="s">
        <v>81</v>
      </c>
      <c r="C8" s="20" t="str">
        <f>IFERROR(VLOOKUP(B8,選手!$L:$N,2,FALSE),"")</f>
        <v>関西大学</v>
      </c>
      <c r="D8" s="20">
        <f>IFERROR(VLOOKUP(B8,選手!$L:$N,3,FALSE),"")</f>
        <v>2</v>
      </c>
      <c r="E8" s="17">
        <f>IFERROR(VLOOKUP(B8,西日!$F:$H,3,FALSE),0)</f>
        <v>0</v>
      </c>
      <c r="F8" s="17">
        <f>IFERROR(VLOOKUP(B8,秋関!$F:$H,3,FALSE),0)*2</f>
        <v>1090</v>
      </c>
      <c r="G8" s="17">
        <f>IFERROR(VLOOKUP(B8,全日!$F:$H,3,FALSE),0)*2</f>
        <v>1108</v>
      </c>
      <c r="H8" s="23">
        <f t="shared" si="1"/>
        <v>2198</v>
      </c>
    </row>
    <row r="9" spans="1:10">
      <c r="A9" s="2">
        <f t="shared" si="0"/>
        <v>8</v>
      </c>
      <c r="B9" s="20" t="s">
        <v>87</v>
      </c>
      <c r="C9" s="20" t="str">
        <f>IFERROR(VLOOKUP(B9,選手!$L:$N,2,FALSE),"")</f>
        <v>関西大学</v>
      </c>
      <c r="D9" s="20">
        <f>IFERROR(VLOOKUP(B9,選手!$L:$N,3,FALSE),"")</f>
        <v>3</v>
      </c>
      <c r="E9" s="17">
        <f>IFERROR(VLOOKUP(B9,西日!$F:$H,3,FALSE),0)</f>
        <v>0</v>
      </c>
      <c r="F9" s="17">
        <f>IFERROR(VLOOKUP(B9,秋関!$F:$H,3,FALSE),0)*2</f>
        <v>1084</v>
      </c>
      <c r="G9" s="17">
        <f>IFERROR(VLOOKUP(B9,全日!$F:$H,3,FALSE),0)*2</f>
        <v>1098</v>
      </c>
      <c r="H9" s="23">
        <f t="shared" si="1"/>
        <v>2182</v>
      </c>
    </row>
    <row r="10" spans="1:10">
      <c r="A10" s="2">
        <f t="shared" si="0"/>
        <v>9</v>
      </c>
      <c r="B10" s="20" t="s">
        <v>100</v>
      </c>
      <c r="C10" s="20" t="str">
        <f>IFERROR(VLOOKUP(B10,選手!$L:$N,2,FALSE),"")</f>
        <v>関西大学</v>
      </c>
      <c r="D10" s="20">
        <f>IFERROR(VLOOKUP(B10,選手!$L:$N,3,FALSE),"")</f>
        <v>4</v>
      </c>
      <c r="E10" s="17">
        <f>IFERROR(VLOOKUP(B10,西日!$F:$H,3,FALSE),0)</f>
        <v>1050</v>
      </c>
      <c r="F10" s="17">
        <f>IFERROR(VLOOKUP(B10,秋関!$F:$H,3,FALSE),0)*2</f>
        <v>1084</v>
      </c>
      <c r="G10" s="17">
        <f>IFERROR(VLOOKUP(B10,全日!$F:$H,3,FALSE),0)*2</f>
        <v>1096</v>
      </c>
      <c r="H10" s="23">
        <f t="shared" si="1"/>
        <v>2180</v>
      </c>
    </row>
    <row r="11" spans="1:10">
      <c r="A11" s="2">
        <f t="shared" si="0"/>
        <v>10</v>
      </c>
      <c r="B11" s="20" t="s">
        <v>128</v>
      </c>
      <c r="C11" s="20" t="str">
        <f>IFERROR(VLOOKUP(B11,選手!$L:$N,2,FALSE),"")</f>
        <v>京都大学</v>
      </c>
      <c r="D11" s="20">
        <f>IFERROR(VLOOKUP(B11,選手!$L:$N,3,FALSE),"")</f>
        <v>4</v>
      </c>
      <c r="E11" s="17">
        <f>IFERROR(VLOOKUP(B11,西日!$F:$H,3,FALSE),0)</f>
        <v>0</v>
      </c>
      <c r="F11" s="17">
        <f>IFERROR(VLOOKUP(B11,秋関!$F:$H,3,FALSE),0)*2</f>
        <v>1082</v>
      </c>
      <c r="G11" s="17">
        <f>IFERROR(VLOOKUP(B11,全日!$F:$H,3,FALSE),0)*2</f>
        <v>1070</v>
      </c>
      <c r="H11" s="23">
        <f t="shared" si="1"/>
        <v>2152</v>
      </c>
    </row>
    <row r="12" spans="1:10">
      <c r="A12" s="2">
        <f t="shared" si="0"/>
        <v>11</v>
      </c>
      <c r="B12" s="20" t="s">
        <v>103</v>
      </c>
      <c r="C12" s="20" t="str">
        <f>IFERROR(VLOOKUP(B12,選手!$L:$N,2,FALSE),"")</f>
        <v>立命館大学</v>
      </c>
      <c r="D12" s="20">
        <f>IFERROR(VLOOKUP(B12,選手!$L:$N,3,FALSE),"")</f>
        <v>4</v>
      </c>
      <c r="E12" s="17">
        <f>IFERROR(VLOOKUP(B12,西日!$F:$H,3,FALSE),0)</f>
        <v>1038</v>
      </c>
      <c r="F12" s="17">
        <f>IFERROR(VLOOKUP(B12,秋関!$F:$H,3,FALSE),0)*2</f>
        <v>1080</v>
      </c>
      <c r="G12" s="17">
        <f>IFERROR(VLOOKUP(B12,全日!$F:$H,3,FALSE),0)*2</f>
        <v>1068</v>
      </c>
      <c r="H12" s="23">
        <f t="shared" si="1"/>
        <v>2148</v>
      </c>
    </row>
    <row r="13" spans="1:10">
      <c r="A13" s="2">
        <f t="shared" si="0"/>
        <v>12</v>
      </c>
      <c r="B13" s="20" t="s">
        <v>129</v>
      </c>
      <c r="C13" s="20" t="str">
        <f>IFERROR(VLOOKUP(B13,選手!$L:$N,2,FALSE),"")</f>
        <v>京都大学</v>
      </c>
      <c r="D13" s="20">
        <f>IFERROR(VLOOKUP(B13,選手!$L:$N,3,FALSE),"")</f>
        <v>4</v>
      </c>
      <c r="E13" s="17">
        <f>IFERROR(VLOOKUP(B13,西日!$F:$H,3,FALSE),0)</f>
        <v>0</v>
      </c>
      <c r="F13" s="17">
        <f>IFERROR(VLOOKUP(B13,秋関!$F:$H,3,FALSE),0)*2</f>
        <v>1070</v>
      </c>
      <c r="G13" s="17">
        <f>IFERROR(VLOOKUP(B13,全日!$F:$H,3,FALSE),0)*2</f>
        <v>1068</v>
      </c>
      <c r="H13" s="23">
        <f t="shared" si="1"/>
        <v>2138</v>
      </c>
    </row>
    <row r="14" spans="1:10">
      <c r="A14" s="24">
        <f t="shared" si="0"/>
        <v>13</v>
      </c>
      <c r="B14" s="25" t="s">
        <v>109</v>
      </c>
      <c r="C14" s="25" t="str">
        <f>IFERROR(VLOOKUP(B14,選手!$L:$N,2,FALSE),"")</f>
        <v>大阪大学</v>
      </c>
      <c r="D14" s="25">
        <f>IFERROR(VLOOKUP(B14,選手!$L:$N,3,FALSE),"")</f>
        <v>4</v>
      </c>
      <c r="E14" s="26">
        <f>IFERROR(VLOOKUP(B14,西日!$F:$H,3,FALSE),0)</f>
        <v>950</v>
      </c>
      <c r="F14" s="26">
        <f>IFERROR(VLOOKUP(B14,秋関!$F:$H,3,FALSE),0)*2</f>
        <v>1004</v>
      </c>
      <c r="G14" s="26">
        <f>IFERROR(VLOOKUP(B14,全日!$F:$H,3,FALSE),0)*2</f>
        <v>1006</v>
      </c>
      <c r="H14" s="27">
        <f t="shared" si="1"/>
        <v>2010</v>
      </c>
    </row>
  </sheetData>
  <sortState xmlns:xlrd2="http://schemas.microsoft.com/office/spreadsheetml/2017/richdata2" ref="A2:G15">
    <sortCondition ref="A2:A15"/>
  </sortState>
  <phoneticPr fontId="2"/>
  <conditionalFormatting sqref="C1:C1048576">
    <cfRule type="containsText" dxfId="48" priority="2" operator="containsText" text="立命館">
      <formula>NOT(ISERROR(SEARCH("立命館",C1)))</formula>
    </cfRule>
    <cfRule type="containsText" dxfId="47" priority="3" operator="containsText" text="同志社">
      <formula>NOT(ISERROR(SEARCH("同志社",C1)))</formula>
    </cfRule>
    <cfRule type="containsText" dxfId="46" priority="4" operator="containsText" text="甲南">
      <formula>NOT(ISERROR(SEARCH("甲南",C1)))</formula>
    </cfRule>
    <cfRule type="containsText" dxfId="45" priority="5" operator="containsText" text="京都大学">
      <formula>NOT(ISERROR(SEARCH("京都大学",C1)))</formula>
    </cfRule>
    <cfRule type="containsText" dxfId="44" priority="6" operator="containsText" text="京都産業">
      <formula>NOT(ISERROR(SEARCH("京都産業",C1)))</formula>
    </cfRule>
    <cfRule type="containsText" dxfId="43" priority="7" operator="containsText" text="関西大学">
      <formula>NOT(ISERROR(SEARCH("関西大学",C1)))</formula>
    </cfRule>
    <cfRule type="containsText" dxfId="42" priority="8" operator="containsText" text="関西学院">
      <formula>NOT(ISERROR(SEARCH("関西学院",C1)))</formula>
    </cfRule>
    <cfRule type="containsText" dxfId="41" priority="9" operator="containsText" text="大阪大学">
      <formula>NOT(ISERROR(SEARCH("大阪大学",C1)))</formula>
    </cfRule>
    <cfRule type="containsText" dxfId="40" priority="10" operator="containsText" text="大阪産業">
      <formula>NOT(ISERROR(SEARCH("大阪産業",C1)))</formula>
    </cfRule>
  </conditionalFormatting>
  <conditionalFormatting sqref="C1:C1048576">
    <cfRule type="containsText" dxfId="39" priority="1" operator="containsText" text="近畿大学">
      <formula>NOT(ISERROR(SEARCH("近畿大学",C1)))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47D3-F5D7-4AB7-9FFA-F596BFD61DA5}">
  <dimension ref="A1:G12"/>
  <sheetViews>
    <sheetView workbookViewId="0">
      <selection sqref="A1:XFD1048576"/>
    </sheetView>
  </sheetViews>
  <sheetFormatPr defaultRowHeight="18"/>
  <cols>
    <col min="1" max="1" width="8.6640625" style="8"/>
    <col min="2" max="2" width="10.9140625" style="8" bestFit="1" customWidth="1"/>
    <col min="3" max="3" width="10.4140625" style="19" bestFit="1" customWidth="1"/>
    <col min="4" max="4" width="8.6640625" style="8"/>
  </cols>
  <sheetData>
    <row r="1" spans="1:7">
      <c r="A1" s="10" t="s">
        <v>397</v>
      </c>
      <c r="B1" s="21" t="s">
        <v>0</v>
      </c>
      <c r="C1" s="21" t="s">
        <v>390</v>
      </c>
      <c r="D1" s="21" t="s">
        <v>391</v>
      </c>
      <c r="E1" s="3" t="s">
        <v>137</v>
      </c>
      <c r="F1" s="3" t="s">
        <v>392</v>
      </c>
      <c r="G1" s="22" t="s">
        <v>393</v>
      </c>
    </row>
    <row r="2" spans="1:7">
      <c r="A2" s="2">
        <f t="shared" ref="A2:A12" si="0">RANK($G2,$G:$G)</f>
        <v>1</v>
      </c>
      <c r="B2" s="20" t="s">
        <v>124</v>
      </c>
      <c r="C2" s="20" t="str">
        <f>IFERROR(VLOOKUP(B2,選手!$G:$I,2,FALSE),"")</f>
        <v>立命館大学</v>
      </c>
      <c r="D2" s="20">
        <f>IFERROR(VLOOKUP(B2,選手!$G:$I,3,FALSE),"")</f>
        <v>3</v>
      </c>
      <c r="E2" s="17">
        <f>IFERROR(VLOOKUP(B2,秋関!$N:$P,3,FALSE),0)</f>
        <v>605.5</v>
      </c>
      <c r="F2" s="17">
        <f>IFERROR(VLOOKUP(B2,全日!$N:$P,3,FALSE),0)</f>
        <v>597.9</v>
      </c>
      <c r="G2" s="23">
        <f t="shared" ref="G2:G12" si="1">SUM(E2:F2)</f>
        <v>1203.4000000000001</v>
      </c>
    </row>
    <row r="3" spans="1:7">
      <c r="A3" s="2">
        <f t="shared" si="0"/>
        <v>2</v>
      </c>
      <c r="B3" s="20" t="s">
        <v>4</v>
      </c>
      <c r="C3" s="20" t="str">
        <f>IFERROR(VLOOKUP(B3,選手!$G:$I,2,FALSE),"")</f>
        <v>甲南大学</v>
      </c>
      <c r="D3" s="20">
        <f>IFERROR(VLOOKUP(B3,選手!$G:$I,3,FALSE),"")</f>
        <v>4</v>
      </c>
      <c r="E3" s="17">
        <f>IFERROR(VLOOKUP(B3,秋関!$N:$P,3,FALSE),0)</f>
        <v>599.1</v>
      </c>
      <c r="F3" s="17">
        <f>IFERROR(VLOOKUP(B3,全日!$N:$P,3,FALSE),0)</f>
        <v>597.20000000000005</v>
      </c>
      <c r="G3" s="23">
        <f t="shared" si="1"/>
        <v>1196.3000000000002</v>
      </c>
    </row>
    <row r="4" spans="1:7">
      <c r="A4" s="2">
        <f t="shared" si="0"/>
        <v>3</v>
      </c>
      <c r="B4" s="20" t="s">
        <v>15</v>
      </c>
      <c r="C4" s="20" t="str">
        <f>IFERROR(VLOOKUP(B4,選手!$G:$I,2,FALSE),"")</f>
        <v>立命館大学</v>
      </c>
      <c r="D4" s="20">
        <f>IFERROR(VLOOKUP(B4,選手!$G:$I,3,FALSE),"")</f>
        <v>4</v>
      </c>
      <c r="E4" s="17">
        <f>IFERROR(VLOOKUP(B4,秋関!$N:$P,3,FALSE),0)</f>
        <v>587</v>
      </c>
      <c r="F4" s="17">
        <f>IFERROR(VLOOKUP(B4,全日!$N:$P,3,FALSE),0)</f>
        <v>595.70000000000005</v>
      </c>
      <c r="G4" s="23">
        <f t="shared" si="1"/>
        <v>1182.7</v>
      </c>
    </row>
    <row r="5" spans="1:7">
      <c r="A5" s="2">
        <f t="shared" si="0"/>
        <v>4</v>
      </c>
      <c r="B5" s="20" t="s">
        <v>40</v>
      </c>
      <c r="C5" s="20" t="str">
        <f>IFERROR(VLOOKUP(B5,選手!$G:$I,2,FALSE),"")</f>
        <v>関西大学</v>
      </c>
      <c r="D5" s="20">
        <f>IFERROR(VLOOKUP(B5,選手!$G:$I,3,FALSE),"")</f>
        <v>4</v>
      </c>
      <c r="E5" s="17">
        <f>IFERROR(VLOOKUP(B5,秋関!$N:$P,3,FALSE),0)</f>
        <v>596</v>
      </c>
      <c r="F5" s="17">
        <f>IFERROR(VLOOKUP(B5,全日!$N:$P,3,FALSE),0)</f>
        <v>583.30000000000007</v>
      </c>
      <c r="G5" s="23">
        <f t="shared" si="1"/>
        <v>1179.3000000000002</v>
      </c>
    </row>
    <row r="6" spans="1:7">
      <c r="A6" s="2">
        <f t="shared" si="0"/>
        <v>5</v>
      </c>
      <c r="B6" s="20" t="s">
        <v>125</v>
      </c>
      <c r="C6" s="20" t="str">
        <f>IFERROR(VLOOKUP(B6,選手!$G:$I,2,FALSE),"")</f>
        <v>京都大学</v>
      </c>
      <c r="D6" s="20">
        <f>IFERROR(VLOOKUP(B6,選手!$G:$I,3,FALSE),"")</f>
        <v>3</v>
      </c>
      <c r="E6" s="17">
        <f>IFERROR(VLOOKUP(B6,秋関!$N:$P,3,FALSE),0)</f>
        <v>582.5</v>
      </c>
      <c r="F6" s="17">
        <f>IFERROR(VLOOKUP(B6,全日!$N:$P,3,FALSE),0)</f>
        <v>588.6</v>
      </c>
      <c r="G6" s="23">
        <f t="shared" si="1"/>
        <v>1171.0999999999999</v>
      </c>
    </row>
    <row r="7" spans="1:7">
      <c r="A7" s="2">
        <f t="shared" si="0"/>
        <v>6</v>
      </c>
      <c r="B7" s="20" t="s">
        <v>14</v>
      </c>
      <c r="C7" s="20" t="str">
        <f>IFERROR(VLOOKUP(B7,選手!$G:$I,2,FALSE),"")</f>
        <v>関西大学</v>
      </c>
      <c r="D7" s="20">
        <f>IFERROR(VLOOKUP(B7,選手!$G:$I,3,FALSE),"")</f>
        <v>4</v>
      </c>
      <c r="E7" s="17">
        <f>IFERROR(VLOOKUP(B7,秋関!$N:$P,3,FALSE),0)</f>
        <v>589.5</v>
      </c>
      <c r="F7" s="17">
        <f>IFERROR(VLOOKUP(B7,全日!$N:$P,3,FALSE),0)</f>
        <v>571</v>
      </c>
      <c r="G7" s="23">
        <f t="shared" si="1"/>
        <v>1160.5</v>
      </c>
    </row>
    <row r="8" spans="1:7">
      <c r="A8" s="2">
        <f t="shared" si="0"/>
        <v>7</v>
      </c>
      <c r="B8" s="20" t="s">
        <v>42</v>
      </c>
      <c r="C8" s="20" t="str">
        <f>IFERROR(VLOOKUP(B8,選手!$G:$I,2,FALSE),"")</f>
        <v>同志社大学</v>
      </c>
      <c r="D8" s="20">
        <f>IFERROR(VLOOKUP(B8,選手!$G:$I,3,FALSE),"")</f>
        <v>4</v>
      </c>
      <c r="E8" s="17">
        <f>IFERROR(VLOOKUP(B8,秋関!$N:$P,3,FALSE),0)</f>
        <v>579.29999999999995</v>
      </c>
      <c r="F8" s="17">
        <f>IFERROR(VLOOKUP(B8,全日!$N:$P,3,FALSE),0)</f>
        <v>574.4</v>
      </c>
      <c r="G8" s="23">
        <f t="shared" si="1"/>
        <v>1153.6999999999998</v>
      </c>
    </row>
    <row r="9" spans="1:7">
      <c r="A9" s="2">
        <f t="shared" si="0"/>
        <v>8</v>
      </c>
      <c r="B9" s="20" t="s">
        <v>127</v>
      </c>
      <c r="C9" s="20" t="str">
        <f>IFERROR(VLOOKUP(B9,選手!$G:$I,2,FALSE),"")</f>
        <v>京都大学</v>
      </c>
      <c r="D9" s="20">
        <f>IFERROR(VLOOKUP(B9,選手!$G:$I,3,FALSE),"")</f>
        <v>4</v>
      </c>
      <c r="E9" s="17">
        <f>IFERROR(VLOOKUP(B9,秋関!$N:$P,3,FALSE),0)</f>
        <v>571</v>
      </c>
      <c r="F9" s="17">
        <f>IFERROR(VLOOKUP(B9,全日!$N:$P,3,FALSE),0)</f>
        <v>567.69999999999993</v>
      </c>
      <c r="G9" s="23">
        <f t="shared" si="1"/>
        <v>1138.6999999999998</v>
      </c>
    </row>
    <row r="10" spans="1:7">
      <c r="A10" s="2">
        <f t="shared" si="0"/>
        <v>9</v>
      </c>
      <c r="B10" s="20" t="s">
        <v>35</v>
      </c>
      <c r="C10" s="20" t="str">
        <f>IFERROR(VLOOKUP(B10,選手!$G:$I,2,FALSE),"")</f>
        <v>甲南大学</v>
      </c>
      <c r="D10" s="20">
        <f>IFERROR(VLOOKUP(B10,選手!$G:$I,3,FALSE),"")</f>
        <v>4</v>
      </c>
      <c r="E10" s="17">
        <f>IFERROR(VLOOKUP(B10,秋関!$N:$P,3,FALSE),0)</f>
        <v>569.20000000000005</v>
      </c>
      <c r="F10" s="17">
        <f>IFERROR(VLOOKUP(B10,全日!$N:$P,3,FALSE),0)</f>
        <v>0</v>
      </c>
      <c r="G10" s="23">
        <f t="shared" si="1"/>
        <v>569.20000000000005</v>
      </c>
    </row>
    <row r="11" spans="1:7">
      <c r="A11" s="2">
        <f t="shared" si="0"/>
        <v>10</v>
      </c>
      <c r="B11" s="20" t="s">
        <v>38</v>
      </c>
      <c r="C11" s="20" t="str">
        <f>IFERROR(VLOOKUP(B11,選手!$G:$I,2,FALSE),"")</f>
        <v>関西大学</v>
      </c>
      <c r="D11" s="20">
        <f>IFERROR(VLOOKUP(B11,選手!$G:$I,3,FALSE),"")</f>
        <v>3</v>
      </c>
      <c r="E11" s="17">
        <f>IFERROR(VLOOKUP(B11,秋関!$N:$P,3,FALSE),0)</f>
        <v>550.29999999999995</v>
      </c>
      <c r="F11" s="17">
        <f>IFERROR(VLOOKUP(B11,全日!$N:$P,3,FALSE),0)</f>
        <v>0</v>
      </c>
      <c r="G11" s="23">
        <f t="shared" si="1"/>
        <v>550.29999999999995</v>
      </c>
    </row>
    <row r="12" spans="1:7">
      <c r="A12" s="24">
        <f t="shared" si="0"/>
        <v>11</v>
      </c>
      <c r="B12" s="25" t="s">
        <v>136</v>
      </c>
      <c r="C12" s="25" t="str">
        <f>IFERROR(VLOOKUP(B12,選手!$G:$I,2,FALSE),"")</f>
        <v>京都大学</v>
      </c>
      <c r="D12" s="25">
        <f>IFERROR(VLOOKUP(B12,選手!$G:$I,3,FALSE),"")</f>
        <v>3</v>
      </c>
      <c r="E12" s="26">
        <f>IFERROR(VLOOKUP(B12,秋関!$N:$P,3,FALSE),0)</f>
        <v>549.1</v>
      </c>
      <c r="F12" s="26">
        <f>IFERROR(VLOOKUP(B12,全日!$N:$P,3,FALSE),0)</f>
        <v>0</v>
      </c>
      <c r="G12" s="27">
        <f t="shared" si="1"/>
        <v>549.1</v>
      </c>
    </row>
  </sheetData>
  <phoneticPr fontId="2"/>
  <conditionalFormatting sqref="C1:C1048576">
    <cfRule type="containsText" dxfId="38" priority="2" operator="containsText" text="立命館">
      <formula>NOT(ISERROR(SEARCH("立命館",C1)))</formula>
    </cfRule>
    <cfRule type="containsText" dxfId="37" priority="3" operator="containsText" text="同志社">
      <formula>NOT(ISERROR(SEARCH("同志社",C1)))</formula>
    </cfRule>
    <cfRule type="containsText" dxfId="36" priority="4" operator="containsText" text="甲南">
      <formula>NOT(ISERROR(SEARCH("甲南",C1)))</formula>
    </cfRule>
    <cfRule type="containsText" dxfId="35" priority="5" operator="containsText" text="京都大学">
      <formula>NOT(ISERROR(SEARCH("京都大学",C1)))</formula>
    </cfRule>
    <cfRule type="containsText" dxfId="34" priority="6" operator="containsText" text="京都産業">
      <formula>NOT(ISERROR(SEARCH("京都産業",C1)))</formula>
    </cfRule>
    <cfRule type="containsText" dxfId="33" priority="7" operator="containsText" text="関西大学">
      <formula>NOT(ISERROR(SEARCH("関西大学",C1)))</formula>
    </cfRule>
    <cfRule type="containsText" dxfId="32" priority="8" operator="containsText" text="関西学院">
      <formula>NOT(ISERROR(SEARCH("関西学院",C1)))</formula>
    </cfRule>
    <cfRule type="containsText" dxfId="31" priority="9" operator="containsText" text="大阪大学">
      <formula>NOT(ISERROR(SEARCH("大阪大学",C1)))</formula>
    </cfRule>
    <cfRule type="containsText" dxfId="30" priority="10" operator="containsText" text="大阪産業">
      <formula>NOT(ISERROR(SEARCH("大阪産業",C1)))</formula>
    </cfRule>
  </conditionalFormatting>
  <conditionalFormatting sqref="C1:C1048576">
    <cfRule type="containsText" dxfId="29" priority="1" operator="containsText" text="近畿大学">
      <formula>NOT(ISERROR(SEARCH("近畿大学",C1)))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FCF4-1C40-4553-BB3B-E7E39DBB4F4E}">
  <dimension ref="A1:G10"/>
  <sheetViews>
    <sheetView workbookViewId="0">
      <selection activeCell="H8" sqref="H8"/>
    </sheetView>
  </sheetViews>
  <sheetFormatPr defaultRowHeight="18"/>
  <cols>
    <col min="1" max="1" width="8.6640625" style="8"/>
    <col min="2" max="2" width="9" style="8" bestFit="1" customWidth="1"/>
    <col min="3" max="3" width="12.33203125" style="19" bestFit="1" customWidth="1"/>
    <col min="4" max="4" width="8.6640625" style="8"/>
  </cols>
  <sheetData>
    <row r="1" spans="1:7">
      <c r="A1" s="10" t="s">
        <v>397</v>
      </c>
      <c r="B1" s="21" t="s">
        <v>0</v>
      </c>
      <c r="C1" s="21" t="s">
        <v>390</v>
      </c>
      <c r="D1" s="21" t="s">
        <v>391</v>
      </c>
      <c r="E1" s="3" t="s">
        <v>137</v>
      </c>
      <c r="F1" s="3" t="s">
        <v>392</v>
      </c>
      <c r="G1" s="22" t="s">
        <v>393</v>
      </c>
    </row>
    <row r="2" spans="1:7">
      <c r="A2" s="2">
        <f t="shared" ref="A2:A10" si="0">RANK($G2,$G:$G)</f>
        <v>1</v>
      </c>
      <c r="B2" s="20" t="s">
        <v>82</v>
      </c>
      <c r="C2" s="20" t="str">
        <f>IFERROR(VLOOKUP(B2,選手!$L:$N,2,FALSE),"")</f>
        <v>同志社大学</v>
      </c>
      <c r="D2" s="20">
        <f>IFERROR(VLOOKUP(B2,選手!$L:$N,3,FALSE),"")</f>
        <v>3</v>
      </c>
      <c r="E2" s="17">
        <f>IFERROR(VLOOKUP(B2,秋関!$N:$P,3,FALSE),0)</f>
        <v>611.5</v>
      </c>
      <c r="F2" s="17">
        <f>IFERROR(VLOOKUP(B2,全日!$N:$P,3,FALSE),0)</f>
        <v>615.4</v>
      </c>
      <c r="G2" s="23">
        <f t="shared" ref="G2:G10" si="1">SUM(E2:F2)</f>
        <v>1226.9000000000001</v>
      </c>
    </row>
    <row r="3" spans="1:7">
      <c r="A3" s="2">
        <f t="shared" si="0"/>
        <v>2</v>
      </c>
      <c r="B3" s="20" t="s">
        <v>129</v>
      </c>
      <c r="C3" s="20" t="str">
        <f>IFERROR(VLOOKUP(B3,選手!$L:$N,2,FALSE),"")</f>
        <v>京都大学</v>
      </c>
      <c r="D3" s="20">
        <f>IFERROR(VLOOKUP(B3,選手!$L:$N,3,FALSE),"")</f>
        <v>4</v>
      </c>
      <c r="E3" s="17">
        <f>IFERROR(VLOOKUP(B3,秋関!$N:$P,3,FALSE),0)</f>
        <v>592</v>
      </c>
      <c r="F3" s="17">
        <f>IFERROR(VLOOKUP(B3,全日!$N:$P,3,FALSE),0)</f>
        <v>591.1</v>
      </c>
      <c r="G3" s="23">
        <f t="shared" si="1"/>
        <v>1183.0999999999999</v>
      </c>
    </row>
    <row r="4" spans="1:7">
      <c r="A4" s="2">
        <f t="shared" si="0"/>
        <v>3</v>
      </c>
      <c r="B4" s="20" t="s">
        <v>79</v>
      </c>
      <c r="C4" s="20" t="str">
        <f>IFERROR(VLOOKUP(B4,選手!$L:$N,2,FALSE),"")</f>
        <v>立命館大学</v>
      </c>
      <c r="D4" s="20">
        <f>IFERROR(VLOOKUP(B4,選手!$L:$N,3,FALSE),"")</f>
        <v>2</v>
      </c>
      <c r="E4" s="17">
        <f>IFERROR(VLOOKUP(B4,秋関!$N:$P,3,FALSE),0)</f>
        <v>593.1</v>
      </c>
      <c r="F4" s="17">
        <f>IFERROR(VLOOKUP(B4,全日!$N:$P,3,FALSE),0)</f>
        <v>587</v>
      </c>
      <c r="G4" s="23">
        <f t="shared" si="1"/>
        <v>1180.0999999999999</v>
      </c>
    </row>
    <row r="5" spans="1:7">
      <c r="A5" s="2">
        <f t="shared" si="0"/>
        <v>4</v>
      </c>
      <c r="B5" s="20" t="s">
        <v>91</v>
      </c>
      <c r="C5" s="20" t="str">
        <f>IFERROR(VLOOKUP(B5,選手!$L:$N,2,FALSE),"")</f>
        <v>関西学院大学</v>
      </c>
      <c r="D5" s="20">
        <f>IFERROR(VLOOKUP(B5,選手!$L:$N,3,FALSE),"")</f>
        <v>3</v>
      </c>
      <c r="E5" s="17">
        <f>IFERROR(VLOOKUP(B5,秋関!$N:$P,3,FALSE),0)</f>
        <v>595</v>
      </c>
      <c r="F5" s="17">
        <f>IFERROR(VLOOKUP(B5,全日!$N:$P,3,FALSE),0)</f>
        <v>583.5</v>
      </c>
      <c r="G5" s="23">
        <f t="shared" si="1"/>
        <v>1178.5</v>
      </c>
    </row>
    <row r="6" spans="1:7">
      <c r="A6" s="2">
        <f t="shared" si="0"/>
        <v>5</v>
      </c>
      <c r="B6" s="20" t="s">
        <v>128</v>
      </c>
      <c r="C6" s="20" t="str">
        <f>IFERROR(VLOOKUP(B6,選手!$L:$N,2,FALSE),"")</f>
        <v>京都大学</v>
      </c>
      <c r="D6" s="20">
        <f>IFERROR(VLOOKUP(B6,選手!$L:$N,3,FALSE),"")</f>
        <v>4</v>
      </c>
      <c r="E6" s="17">
        <f>IFERROR(VLOOKUP(B6,秋関!$N:$P,3,FALSE),0)</f>
        <v>592.09999999999991</v>
      </c>
      <c r="F6" s="17">
        <f>IFERROR(VLOOKUP(B6,全日!$N:$P,3,FALSE),0)</f>
        <v>582.19999999999993</v>
      </c>
      <c r="G6" s="23">
        <f t="shared" si="1"/>
        <v>1174.2999999999997</v>
      </c>
    </row>
    <row r="7" spans="1:7">
      <c r="A7" s="2">
        <f t="shared" si="0"/>
        <v>6</v>
      </c>
      <c r="B7" s="20" t="s">
        <v>87</v>
      </c>
      <c r="C7" s="20" t="str">
        <f>IFERROR(VLOOKUP(B7,選手!$L:$N,2,FALSE),"")</f>
        <v>関西大学</v>
      </c>
      <c r="D7" s="20">
        <f>IFERROR(VLOOKUP(B7,選手!$L:$N,3,FALSE),"")</f>
        <v>3</v>
      </c>
      <c r="E7" s="17">
        <f>IFERROR(VLOOKUP(B7,秋関!$N:$P,3,FALSE),0)</f>
        <v>582.20000000000005</v>
      </c>
      <c r="F7" s="17">
        <f>IFERROR(VLOOKUP(B7,全日!$N:$P,3,FALSE),0)</f>
        <v>590</v>
      </c>
      <c r="G7" s="23">
        <f t="shared" si="1"/>
        <v>1172.2</v>
      </c>
    </row>
    <row r="8" spans="1:7">
      <c r="A8" s="2">
        <f t="shared" si="0"/>
        <v>7</v>
      </c>
      <c r="B8" s="20" t="s">
        <v>81</v>
      </c>
      <c r="C8" s="20" t="str">
        <f>IFERROR(VLOOKUP(B8,選手!$L:$N,2,FALSE),"")</f>
        <v>関西大学</v>
      </c>
      <c r="D8" s="20">
        <f>IFERROR(VLOOKUP(B8,選手!$L:$N,3,FALSE),"")</f>
        <v>2</v>
      </c>
      <c r="E8" s="17">
        <f>IFERROR(VLOOKUP(B8,秋関!$N:$P,3,FALSE),0)</f>
        <v>578.20000000000005</v>
      </c>
      <c r="F8" s="17">
        <f>IFERROR(VLOOKUP(B8,全日!$N:$P,3,FALSE),0)</f>
        <v>548.9</v>
      </c>
      <c r="G8" s="23">
        <f t="shared" si="1"/>
        <v>1127.0999999999999</v>
      </c>
    </row>
    <row r="9" spans="1:7">
      <c r="A9" s="2">
        <f t="shared" si="0"/>
        <v>8</v>
      </c>
      <c r="B9" s="20" t="s">
        <v>138</v>
      </c>
      <c r="C9" s="20" t="str">
        <f>IFERROR(VLOOKUP(B9,選手!$L:$N,2,FALSE),"")</f>
        <v>京都大学</v>
      </c>
      <c r="D9" s="20">
        <f>IFERROR(VLOOKUP(B9,選手!$L:$N,3,FALSE),"")</f>
        <v>4</v>
      </c>
      <c r="E9" s="17">
        <f>IFERROR(VLOOKUP(B9,秋関!$N:$P,3,FALSE),0)</f>
        <v>570.29999999999995</v>
      </c>
      <c r="F9" s="17">
        <f>IFERROR(VLOOKUP(B9,全日!$N:$P,3,FALSE),0)</f>
        <v>541.20000000000005</v>
      </c>
      <c r="G9" s="23">
        <f t="shared" si="1"/>
        <v>1111.5</v>
      </c>
    </row>
    <row r="10" spans="1:7">
      <c r="A10" s="24">
        <f t="shared" si="0"/>
        <v>9</v>
      </c>
      <c r="B10" s="25" t="s">
        <v>109</v>
      </c>
      <c r="C10" s="25" t="str">
        <f>IFERROR(VLOOKUP(B10,選手!$L:$N,2,FALSE),"")</f>
        <v>大阪大学</v>
      </c>
      <c r="D10" s="25">
        <f>IFERROR(VLOOKUP(B10,選手!$L:$N,3,FALSE),"")</f>
        <v>4</v>
      </c>
      <c r="E10" s="26">
        <f>IFERROR(VLOOKUP(B10,秋関!$N:$P,3,FALSE),0)</f>
        <v>536.79999999999995</v>
      </c>
      <c r="F10" s="26">
        <f>IFERROR(VLOOKUP(B10,全日!$N:$P,3,FALSE),0)</f>
        <v>0</v>
      </c>
      <c r="G10" s="27">
        <f t="shared" si="1"/>
        <v>536.79999999999995</v>
      </c>
    </row>
  </sheetData>
  <phoneticPr fontId="2"/>
  <conditionalFormatting sqref="C1:C1048576">
    <cfRule type="containsText" dxfId="28" priority="2" operator="containsText" text="立命館">
      <formula>NOT(ISERROR(SEARCH("立命館",C1)))</formula>
    </cfRule>
    <cfRule type="containsText" dxfId="27" priority="3" operator="containsText" text="同志社">
      <formula>NOT(ISERROR(SEARCH("同志社",C1)))</formula>
    </cfRule>
    <cfRule type="containsText" dxfId="26" priority="4" operator="containsText" text="甲南">
      <formula>NOT(ISERROR(SEARCH("甲南",C1)))</formula>
    </cfRule>
    <cfRule type="containsText" dxfId="25" priority="5" operator="containsText" text="京都大学">
      <formula>NOT(ISERROR(SEARCH("京都大学",C1)))</formula>
    </cfRule>
    <cfRule type="containsText" dxfId="24" priority="6" operator="containsText" text="京都産業">
      <formula>NOT(ISERROR(SEARCH("京都産業",C1)))</formula>
    </cfRule>
    <cfRule type="containsText" dxfId="23" priority="7" operator="containsText" text="関西大学">
      <formula>NOT(ISERROR(SEARCH("関西大学",C1)))</formula>
    </cfRule>
    <cfRule type="containsText" dxfId="22" priority="8" operator="containsText" text="関西学院">
      <formula>NOT(ISERROR(SEARCH("関西学院",C1)))</formula>
    </cfRule>
    <cfRule type="containsText" dxfId="21" priority="9" operator="containsText" text="大阪大学">
      <formula>NOT(ISERROR(SEARCH("大阪大学",C1)))</formula>
    </cfRule>
    <cfRule type="containsText" dxfId="20" priority="10" operator="containsText" text="大阪産業">
      <formula>NOT(ISERROR(SEARCH("大阪産業",C1)))</formula>
    </cfRule>
  </conditionalFormatting>
  <conditionalFormatting sqref="C1:C1048576">
    <cfRule type="containsText" dxfId="19" priority="1" operator="containsText" text="近畿大学">
      <formula>NOT(ISERROR(SEARCH("近畿大学",C1)))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BFC6-5EEF-4571-8EAF-1ABE70278B14}">
  <dimension ref="B1:L138"/>
  <sheetViews>
    <sheetView topLeftCell="C1" workbookViewId="0">
      <selection activeCell="C5" sqref="C5"/>
    </sheetView>
  </sheetViews>
  <sheetFormatPr defaultRowHeight="18"/>
  <cols>
    <col min="1" max="1" width="8.6640625" customWidth="1"/>
    <col min="3" max="3" width="12.33203125" bestFit="1" customWidth="1"/>
  </cols>
  <sheetData>
    <row r="1" spans="2:12">
      <c r="B1" t="s">
        <v>181</v>
      </c>
      <c r="F1" t="s">
        <v>183</v>
      </c>
      <c r="J1" t="s">
        <v>185</v>
      </c>
    </row>
    <row r="2" spans="2:12">
      <c r="B2" t="s">
        <v>0</v>
      </c>
      <c r="C2" t="s">
        <v>1</v>
      </c>
      <c r="D2" t="s">
        <v>74</v>
      </c>
      <c r="F2" t="s">
        <v>0</v>
      </c>
      <c r="G2" t="s">
        <v>1</v>
      </c>
      <c r="H2" t="s">
        <v>74</v>
      </c>
      <c r="J2" t="s">
        <v>0</v>
      </c>
      <c r="K2" t="s">
        <v>1</v>
      </c>
      <c r="L2" t="s">
        <v>74</v>
      </c>
    </row>
    <row r="3" spans="2:12">
      <c r="B3" t="s">
        <v>2</v>
      </c>
      <c r="C3" t="s">
        <v>3</v>
      </c>
      <c r="D3">
        <v>618.4</v>
      </c>
      <c r="F3" t="s">
        <v>4</v>
      </c>
      <c r="G3" t="s">
        <v>5</v>
      </c>
      <c r="H3">
        <v>1114</v>
      </c>
      <c r="J3" t="s">
        <v>113</v>
      </c>
      <c r="K3" t="s">
        <v>3</v>
      </c>
      <c r="L3">
        <v>561</v>
      </c>
    </row>
    <row r="4" spans="2:12">
      <c r="B4" t="s">
        <v>4</v>
      </c>
      <c r="C4" t="s">
        <v>5</v>
      </c>
      <c r="D4">
        <v>613.70000000000005</v>
      </c>
      <c r="F4" t="s">
        <v>13</v>
      </c>
      <c r="G4" t="s">
        <v>3</v>
      </c>
      <c r="H4">
        <v>1091</v>
      </c>
      <c r="J4" t="s">
        <v>114</v>
      </c>
      <c r="K4" t="s">
        <v>3</v>
      </c>
      <c r="L4">
        <v>558</v>
      </c>
    </row>
    <row r="5" spans="2:12">
      <c r="B5" t="s">
        <v>6</v>
      </c>
      <c r="C5" t="s">
        <v>3</v>
      </c>
      <c r="D5">
        <v>609.9</v>
      </c>
      <c r="F5" t="s">
        <v>15</v>
      </c>
      <c r="G5" t="s">
        <v>8</v>
      </c>
      <c r="H5">
        <v>1076</v>
      </c>
      <c r="J5" t="s">
        <v>115</v>
      </c>
      <c r="K5" t="s">
        <v>3</v>
      </c>
      <c r="L5">
        <v>541</v>
      </c>
    </row>
    <row r="6" spans="2:12">
      <c r="B6" t="s">
        <v>7</v>
      </c>
      <c r="C6" t="s">
        <v>8</v>
      </c>
      <c r="D6">
        <v>602.30000000000007</v>
      </c>
      <c r="F6" t="s">
        <v>44</v>
      </c>
      <c r="G6" t="s">
        <v>3</v>
      </c>
      <c r="H6">
        <v>1060</v>
      </c>
      <c r="J6" t="s">
        <v>22</v>
      </c>
      <c r="K6" t="s">
        <v>23</v>
      </c>
      <c r="L6">
        <v>521</v>
      </c>
    </row>
    <row r="7" spans="2:12">
      <c r="B7" t="s">
        <v>9</v>
      </c>
      <c r="C7" t="s">
        <v>5</v>
      </c>
      <c r="D7">
        <v>601</v>
      </c>
      <c r="F7" t="s">
        <v>14</v>
      </c>
      <c r="G7" t="s">
        <v>11</v>
      </c>
      <c r="H7">
        <v>1060</v>
      </c>
      <c r="J7" t="s">
        <v>116</v>
      </c>
      <c r="K7" t="s">
        <v>50</v>
      </c>
      <c r="L7">
        <v>516</v>
      </c>
    </row>
    <row r="8" spans="2:12">
      <c r="B8" t="s">
        <v>10</v>
      </c>
      <c r="C8" t="s">
        <v>11</v>
      </c>
      <c r="D8">
        <v>600.6</v>
      </c>
      <c r="F8" t="s">
        <v>24</v>
      </c>
      <c r="G8" t="s">
        <v>5</v>
      </c>
      <c r="H8">
        <v>1059</v>
      </c>
      <c r="J8" t="s">
        <v>117</v>
      </c>
      <c r="K8" t="s">
        <v>3</v>
      </c>
      <c r="L8">
        <v>500</v>
      </c>
    </row>
    <row r="9" spans="2:12">
      <c r="B9" t="s">
        <v>12</v>
      </c>
      <c r="C9" t="s">
        <v>11</v>
      </c>
      <c r="D9">
        <v>599.79999999999995</v>
      </c>
      <c r="F9" t="s">
        <v>35</v>
      </c>
      <c r="G9" t="s">
        <v>5</v>
      </c>
      <c r="H9">
        <v>1018</v>
      </c>
      <c r="J9" t="s">
        <v>112</v>
      </c>
      <c r="K9" t="s">
        <v>23</v>
      </c>
      <c r="L9">
        <v>439</v>
      </c>
    </row>
    <row r="10" spans="2:12">
      <c r="B10" t="s">
        <v>13</v>
      </c>
      <c r="C10" t="s">
        <v>3</v>
      </c>
      <c r="D10">
        <v>599</v>
      </c>
      <c r="F10" t="s">
        <v>111</v>
      </c>
      <c r="G10" t="s">
        <v>23</v>
      </c>
      <c r="H10">
        <v>1006</v>
      </c>
    </row>
    <row r="11" spans="2:12">
      <c r="B11" t="s">
        <v>14</v>
      </c>
      <c r="C11" t="s">
        <v>11</v>
      </c>
      <c r="D11">
        <v>598.9</v>
      </c>
      <c r="F11" t="s">
        <v>112</v>
      </c>
      <c r="G11" t="s">
        <v>23</v>
      </c>
      <c r="H11">
        <v>1002</v>
      </c>
      <c r="J11" t="s">
        <v>186</v>
      </c>
    </row>
    <row r="12" spans="2:12">
      <c r="B12" t="s">
        <v>15</v>
      </c>
      <c r="C12" t="s">
        <v>8</v>
      </c>
      <c r="D12">
        <v>598.9</v>
      </c>
      <c r="F12" t="s">
        <v>47</v>
      </c>
      <c r="G12" t="s">
        <v>8</v>
      </c>
      <c r="H12">
        <v>999</v>
      </c>
      <c r="J12" t="s">
        <v>0</v>
      </c>
      <c r="K12" t="s">
        <v>1</v>
      </c>
      <c r="L12" t="s">
        <v>74</v>
      </c>
    </row>
    <row r="13" spans="2:12">
      <c r="B13" t="s">
        <v>16</v>
      </c>
      <c r="C13" t="s">
        <v>17</v>
      </c>
      <c r="D13">
        <v>595.4</v>
      </c>
      <c r="F13" t="s">
        <v>37</v>
      </c>
      <c r="G13" t="s">
        <v>3</v>
      </c>
      <c r="H13">
        <v>995</v>
      </c>
      <c r="J13" t="s">
        <v>118</v>
      </c>
      <c r="K13" t="s">
        <v>78</v>
      </c>
      <c r="L13">
        <v>552</v>
      </c>
    </row>
    <row r="14" spans="2:12">
      <c r="B14" t="s">
        <v>18</v>
      </c>
      <c r="C14" t="s">
        <v>19</v>
      </c>
      <c r="D14">
        <v>592.30000000000007</v>
      </c>
      <c r="F14" t="s">
        <v>40</v>
      </c>
      <c r="G14" t="s">
        <v>11</v>
      </c>
      <c r="H14">
        <v>989</v>
      </c>
      <c r="J14" t="s">
        <v>119</v>
      </c>
      <c r="K14" t="s">
        <v>120</v>
      </c>
      <c r="L14">
        <v>551</v>
      </c>
    </row>
    <row r="15" spans="2:12">
      <c r="B15" t="s">
        <v>20</v>
      </c>
      <c r="C15" t="s">
        <v>21</v>
      </c>
      <c r="D15">
        <v>591.30000000000007</v>
      </c>
      <c r="F15" t="s">
        <v>42</v>
      </c>
      <c r="G15" t="s">
        <v>3</v>
      </c>
      <c r="H15">
        <v>905</v>
      </c>
      <c r="J15" t="s">
        <v>121</v>
      </c>
      <c r="K15" t="s">
        <v>17</v>
      </c>
      <c r="L15">
        <v>532</v>
      </c>
    </row>
    <row r="16" spans="2:12">
      <c r="B16" t="s">
        <v>22</v>
      </c>
      <c r="C16" t="s">
        <v>23</v>
      </c>
      <c r="D16">
        <v>590.79999999999995</v>
      </c>
      <c r="F16" t="s">
        <v>46</v>
      </c>
      <c r="G16" t="s">
        <v>8</v>
      </c>
      <c r="H16">
        <v>893</v>
      </c>
      <c r="J16" t="s">
        <v>122</v>
      </c>
      <c r="K16" t="s">
        <v>11</v>
      </c>
      <c r="L16">
        <v>526</v>
      </c>
    </row>
    <row r="17" spans="2:12">
      <c r="B17" t="s">
        <v>24</v>
      </c>
      <c r="C17" t="s">
        <v>5</v>
      </c>
      <c r="D17">
        <v>590.70000000000005</v>
      </c>
      <c r="J17" t="s">
        <v>123</v>
      </c>
      <c r="K17" t="s">
        <v>8</v>
      </c>
      <c r="L17">
        <v>519</v>
      </c>
    </row>
    <row r="18" spans="2:12">
      <c r="B18" t="s">
        <v>25</v>
      </c>
      <c r="C18" t="s">
        <v>11</v>
      </c>
      <c r="D18">
        <v>590.70000000000005</v>
      </c>
      <c r="F18" t="s">
        <v>184</v>
      </c>
    </row>
    <row r="19" spans="2:12">
      <c r="B19" t="s">
        <v>26</v>
      </c>
      <c r="C19" t="s">
        <v>23</v>
      </c>
      <c r="D19">
        <v>588.30000000000007</v>
      </c>
      <c r="F19" t="s">
        <v>0</v>
      </c>
      <c r="G19" t="s">
        <v>1</v>
      </c>
      <c r="H19" t="s">
        <v>74</v>
      </c>
    </row>
    <row r="20" spans="2:12">
      <c r="B20" t="s">
        <v>27</v>
      </c>
      <c r="C20" t="s">
        <v>28</v>
      </c>
      <c r="D20">
        <v>588.1</v>
      </c>
      <c r="F20" t="s">
        <v>79</v>
      </c>
      <c r="G20" t="s">
        <v>8</v>
      </c>
      <c r="H20">
        <v>1102</v>
      </c>
    </row>
    <row r="21" spans="2:12">
      <c r="B21" t="s">
        <v>29</v>
      </c>
      <c r="C21" t="s">
        <v>17</v>
      </c>
      <c r="D21">
        <v>586</v>
      </c>
      <c r="F21" t="s">
        <v>82</v>
      </c>
      <c r="G21" t="s">
        <v>3</v>
      </c>
      <c r="H21">
        <v>1099</v>
      </c>
    </row>
    <row r="22" spans="2:12">
      <c r="B22" t="s">
        <v>30</v>
      </c>
      <c r="C22" t="s">
        <v>23</v>
      </c>
      <c r="D22">
        <v>585.19999999999993</v>
      </c>
      <c r="F22" t="s">
        <v>83</v>
      </c>
      <c r="G22" t="s">
        <v>3</v>
      </c>
      <c r="H22">
        <v>1091</v>
      </c>
    </row>
    <row r="23" spans="2:12">
      <c r="B23" t="s">
        <v>31</v>
      </c>
      <c r="C23" t="s">
        <v>23</v>
      </c>
      <c r="D23">
        <v>582.29999999999995</v>
      </c>
      <c r="F23" t="s">
        <v>85</v>
      </c>
      <c r="G23" t="s">
        <v>8</v>
      </c>
      <c r="H23">
        <v>1086</v>
      </c>
    </row>
    <row r="24" spans="2:12">
      <c r="B24" t="s">
        <v>32</v>
      </c>
      <c r="C24" t="s">
        <v>19</v>
      </c>
      <c r="D24">
        <v>581.29999999999995</v>
      </c>
      <c r="F24" t="s">
        <v>91</v>
      </c>
      <c r="G24" t="s">
        <v>17</v>
      </c>
      <c r="H24">
        <v>1079</v>
      </c>
    </row>
    <row r="25" spans="2:12">
      <c r="B25" t="s">
        <v>33</v>
      </c>
      <c r="C25" t="s">
        <v>17</v>
      </c>
      <c r="D25">
        <v>580.79999999999995</v>
      </c>
      <c r="F25" t="s">
        <v>100</v>
      </c>
      <c r="G25" t="s">
        <v>11</v>
      </c>
      <c r="H25">
        <v>1050</v>
      </c>
    </row>
    <row r="26" spans="2:12">
      <c r="B26" t="s">
        <v>34</v>
      </c>
      <c r="C26" t="s">
        <v>23</v>
      </c>
      <c r="D26">
        <v>578.09999999999991</v>
      </c>
      <c r="F26" t="s">
        <v>103</v>
      </c>
      <c r="G26" t="s">
        <v>8</v>
      </c>
      <c r="H26">
        <v>1038</v>
      </c>
    </row>
    <row r="27" spans="2:12">
      <c r="B27" t="s">
        <v>35</v>
      </c>
      <c r="C27" t="s">
        <v>5</v>
      </c>
      <c r="D27">
        <v>577.4</v>
      </c>
      <c r="F27" t="s">
        <v>109</v>
      </c>
      <c r="G27" t="s">
        <v>19</v>
      </c>
      <c r="H27">
        <v>950</v>
      </c>
    </row>
    <row r="28" spans="2:12">
      <c r="B28" t="s">
        <v>36</v>
      </c>
      <c r="C28" t="s">
        <v>17</v>
      </c>
      <c r="D28">
        <v>576.90000000000009</v>
      </c>
    </row>
    <row r="29" spans="2:12">
      <c r="B29" t="s">
        <v>37</v>
      </c>
      <c r="C29" t="s">
        <v>3</v>
      </c>
      <c r="D29">
        <v>574.29999999999995</v>
      </c>
    </row>
    <row r="30" spans="2:12">
      <c r="B30" t="s">
        <v>38</v>
      </c>
      <c r="C30" t="s">
        <v>11</v>
      </c>
      <c r="D30">
        <v>573.9</v>
      </c>
    </row>
    <row r="31" spans="2:12">
      <c r="B31" t="s">
        <v>39</v>
      </c>
      <c r="C31" t="s">
        <v>23</v>
      </c>
      <c r="D31">
        <v>573.4</v>
      </c>
    </row>
    <row r="32" spans="2:12">
      <c r="B32" t="s">
        <v>40</v>
      </c>
      <c r="C32" t="s">
        <v>11</v>
      </c>
      <c r="D32">
        <v>572.9</v>
      </c>
    </row>
    <row r="33" spans="2:4">
      <c r="B33" t="s">
        <v>41</v>
      </c>
      <c r="C33" t="s">
        <v>11</v>
      </c>
      <c r="D33">
        <v>572.69999999999993</v>
      </c>
    </row>
    <row r="34" spans="2:4">
      <c r="B34" t="s">
        <v>42</v>
      </c>
      <c r="C34" t="s">
        <v>3</v>
      </c>
      <c r="D34">
        <v>571</v>
      </c>
    </row>
    <row r="35" spans="2:4">
      <c r="B35" t="s">
        <v>43</v>
      </c>
      <c r="C35" t="s">
        <v>28</v>
      </c>
      <c r="D35">
        <v>569.1</v>
      </c>
    </row>
    <row r="36" spans="2:4">
      <c r="B36" t="s">
        <v>44</v>
      </c>
      <c r="C36" t="s">
        <v>3</v>
      </c>
      <c r="D36">
        <v>566.4</v>
      </c>
    </row>
    <row r="37" spans="2:4">
      <c r="B37" t="s">
        <v>45</v>
      </c>
      <c r="C37" t="s">
        <v>11</v>
      </c>
      <c r="D37">
        <v>564.79999999999995</v>
      </c>
    </row>
    <row r="38" spans="2:4">
      <c r="B38" t="s">
        <v>46</v>
      </c>
      <c r="C38" t="s">
        <v>8</v>
      </c>
      <c r="D38">
        <v>564.20000000000005</v>
      </c>
    </row>
    <row r="39" spans="2:4">
      <c r="B39" t="s">
        <v>47</v>
      </c>
      <c r="C39" t="s">
        <v>8</v>
      </c>
      <c r="D39">
        <v>564.1</v>
      </c>
    </row>
    <row r="40" spans="2:4">
      <c r="B40" t="s">
        <v>48</v>
      </c>
      <c r="C40" t="s">
        <v>21</v>
      </c>
      <c r="D40">
        <v>563.5</v>
      </c>
    </row>
    <row r="41" spans="2:4">
      <c r="B41" t="s">
        <v>49</v>
      </c>
      <c r="C41" t="s">
        <v>50</v>
      </c>
      <c r="D41">
        <v>560.20000000000005</v>
      </c>
    </row>
    <row r="42" spans="2:4">
      <c r="B42" t="s">
        <v>51</v>
      </c>
      <c r="C42" t="s">
        <v>17</v>
      </c>
      <c r="D42">
        <v>559.5</v>
      </c>
    </row>
    <row r="43" spans="2:4">
      <c r="B43" t="s">
        <v>52</v>
      </c>
      <c r="C43" t="s">
        <v>5</v>
      </c>
      <c r="D43">
        <v>559.29999999999995</v>
      </c>
    </row>
    <row r="44" spans="2:4">
      <c r="B44" t="s">
        <v>53</v>
      </c>
      <c r="C44" t="s">
        <v>17</v>
      </c>
      <c r="D44">
        <v>554.69999999999993</v>
      </c>
    </row>
    <row r="45" spans="2:4">
      <c r="B45" t="s">
        <v>54</v>
      </c>
      <c r="C45" t="s">
        <v>11</v>
      </c>
      <c r="D45">
        <v>544.29999999999995</v>
      </c>
    </row>
    <row r="46" spans="2:4">
      <c r="B46" t="s">
        <v>55</v>
      </c>
      <c r="C46" t="s">
        <v>8</v>
      </c>
      <c r="D46">
        <v>542.9</v>
      </c>
    </row>
    <row r="47" spans="2:4">
      <c r="B47" t="s">
        <v>56</v>
      </c>
      <c r="C47" t="s">
        <v>19</v>
      </c>
      <c r="D47">
        <v>541.70000000000005</v>
      </c>
    </row>
    <row r="48" spans="2:4">
      <c r="B48" t="s">
        <v>57</v>
      </c>
      <c r="C48" t="s">
        <v>5</v>
      </c>
      <c r="D48">
        <v>539.1</v>
      </c>
    </row>
    <row r="49" spans="2:4">
      <c r="B49" t="s">
        <v>58</v>
      </c>
      <c r="C49" t="s">
        <v>23</v>
      </c>
      <c r="D49">
        <v>538.20000000000005</v>
      </c>
    </row>
    <row r="50" spans="2:4">
      <c r="B50" t="s">
        <v>59</v>
      </c>
      <c r="C50" t="s">
        <v>17</v>
      </c>
      <c r="D50">
        <v>535.6</v>
      </c>
    </row>
    <row r="51" spans="2:4">
      <c r="B51" t="s">
        <v>60</v>
      </c>
      <c r="C51" t="s">
        <v>5</v>
      </c>
      <c r="D51">
        <v>528.20000000000005</v>
      </c>
    </row>
    <row r="52" spans="2:4">
      <c r="B52" t="s">
        <v>61</v>
      </c>
      <c r="C52" t="s">
        <v>19</v>
      </c>
      <c r="D52">
        <v>528.1</v>
      </c>
    </row>
    <row r="53" spans="2:4">
      <c r="B53" t="s">
        <v>62</v>
      </c>
      <c r="C53" t="s">
        <v>17</v>
      </c>
      <c r="D53">
        <v>527.09999999999991</v>
      </c>
    </row>
    <row r="54" spans="2:4">
      <c r="B54" t="s">
        <v>63</v>
      </c>
      <c r="C54" t="s">
        <v>17</v>
      </c>
      <c r="D54">
        <v>525.9</v>
      </c>
    </row>
    <row r="55" spans="2:4">
      <c r="B55" t="s">
        <v>64</v>
      </c>
      <c r="C55" t="s">
        <v>17</v>
      </c>
      <c r="D55">
        <v>518.20000000000005</v>
      </c>
    </row>
    <row r="56" spans="2:4">
      <c r="B56" t="s">
        <v>65</v>
      </c>
      <c r="C56" t="s">
        <v>50</v>
      </c>
      <c r="D56">
        <v>461.7</v>
      </c>
    </row>
    <row r="57" spans="2:4">
      <c r="B57" t="s">
        <v>66</v>
      </c>
      <c r="C57" t="s">
        <v>8</v>
      </c>
      <c r="D57">
        <v>439.90000000000003</v>
      </c>
    </row>
    <row r="58" spans="2:4">
      <c r="B58" t="s">
        <v>67</v>
      </c>
      <c r="C58" t="s">
        <v>17</v>
      </c>
      <c r="D58">
        <v>410.09999999999997</v>
      </c>
    </row>
    <row r="59" spans="2:4">
      <c r="B59" t="s">
        <v>68</v>
      </c>
      <c r="C59" t="s">
        <v>21</v>
      </c>
      <c r="D59">
        <v>264.40000000000003</v>
      </c>
    </row>
    <row r="60" spans="2:4">
      <c r="B60" t="s">
        <v>69</v>
      </c>
      <c r="C60" t="s">
        <v>70</v>
      </c>
    </row>
    <row r="61" spans="2:4">
      <c r="B61" t="s">
        <v>71</v>
      </c>
      <c r="C61" t="s">
        <v>17</v>
      </c>
    </row>
    <row r="62" spans="2:4">
      <c r="B62" t="s">
        <v>72</v>
      </c>
      <c r="C62" t="s">
        <v>72</v>
      </c>
      <c r="D62" t="s">
        <v>72</v>
      </c>
    </row>
    <row r="63" spans="2:4">
      <c r="B63" t="s">
        <v>182</v>
      </c>
    </row>
    <row r="64" spans="2:4">
      <c r="B64" t="s">
        <v>0</v>
      </c>
      <c r="C64" t="s">
        <v>1</v>
      </c>
      <c r="D64" t="s">
        <v>74</v>
      </c>
    </row>
    <row r="65" spans="2:4">
      <c r="B65" t="s">
        <v>75</v>
      </c>
      <c r="C65" t="s">
        <v>3</v>
      </c>
      <c r="D65">
        <v>615.89999999999986</v>
      </c>
    </row>
    <row r="66" spans="2:4">
      <c r="B66" t="s">
        <v>76</v>
      </c>
      <c r="C66" t="s">
        <v>8</v>
      </c>
      <c r="D66">
        <v>615.20000000000005</v>
      </c>
    </row>
    <row r="67" spans="2:4">
      <c r="B67" t="s">
        <v>77</v>
      </c>
      <c r="C67" t="s">
        <v>78</v>
      </c>
      <c r="D67">
        <v>614.9</v>
      </c>
    </row>
    <row r="68" spans="2:4">
      <c r="B68" t="s">
        <v>79</v>
      </c>
      <c r="C68" t="s">
        <v>8</v>
      </c>
      <c r="D68">
        <v>613.5</v>
      </c>
    </row>
    <row r="69" spans="2:4">
      <c r="B69" t="s">
        <v>80</v>
      </c>
      <c r="C69" t="s">
        <v>3</v>
      </c>
      <c r="D69">
        <v>611.4</v>
      </c>
    </row>
    <row r="70" spans="2:4">
      <c r="B70" t="s">
        <v>81</v>
      </c>
      <c r="C70" t="s">
        <v>11</v>
      </c>
      <c r="D70">
        <v>609.1</v>
      </c>
    </row>
    <row r="71" spans="2:4">
      <c r="B71" t="s">
        <v>82</v>
      </c>
      <c r="C71" t="s">
        <v>3</v>
      </c>
      <c r="D71">
        <v>608</v>
      </c>
    </row>
    <row r="72" spans="2:4">
      <c r="B72" t="s">
        <v>83</v>
      </c>
      <c r="C72" t="s">
        <v>3</v>
      </c>
      <c r="D72">
        <v>604.20000000000005</v>
      </c>
    </row>
    <row r="73" spans="2:4">
      <c r="B73" t="s">
        <v>84</v>
      </c>
      <c r="C73" t="s">
        <v>11</v>
      </c>
      <c r="D73">
        <v>603.29999999999995</v>
      </c>
    </row>
    <row r="74" spans="2:4">
      <c r="B74" t="s">
        <v>85</v>
      </c>
      <c r="C74" t="s">
        <v>8</v>
      </c>
      <c r="D74">
        <v>602.1</v>
      </c>
    </row>
    <row r="75" spans="2:4">
      <c r="B75" t="s">
        <v>86</v>
      </c>
      <c r="C75" t="s">
        <v>11</v>
      </c>
      <c r="D75">
        <v>601.30000000000007</v>
      </c>
    </row>
    <row r="76" spans="2:4">
      <c r="B76" t="s">
        <v>87</v>
      </c>
      <c r="C76" t="s">
        <v>11</v>
      </c>
      <c r="D76">
        <v>600</v>
      </c>
    </row>
    <row r="77" spans="2:4">
      <c r="B77" t="s">
        <v>88</v>
      </c>
      <c r="C77" t="s">
        <v>17</v>
      </c>
      <c r="D77">
        <v>598.5</v>
      </c>
    </row>
    <row r="78" spans="2:4">
      <c r="B78" t="s">
        <v>89</v>
      </c>
      <c r="C78" t="s">
        <v>3</v>
      </c>
      <c r="D78">
        <v>598</v>
      </c>
    </row>
    <row r="79" spans="2:4">
      <c r="B79" t="s">
        <v>90</v>
      </c>
      <c r="C79" t="s">
        <v>11</v>
      </c>
      <c r="D79">
        <v>596.6</v>
      </c>
    </row>
    <row r="80" spans="2:4">
      <c r="B80" t="s">
        <v>91</v>
      </c>
      <c r="C80" t="s">
        <v>17</v>
      </c>
      <c r="D80">
        <v>596.59999999999991</v>
      </c>
    </row>
    <row r="81" spans="2:4">
      <c r="B81" t="s">
        <v>92</v>
      </c>
      <c r="C81" t="s">
        <v>8</v>
      </c>
      <c r="D81">
        <v>594.09999999999991</v>
      </c>
    </row>
    <row r="82" spans="2:4">
      <c r="B82" t="s">
        <v>93</v>
      </c>
      <c r="C82" t="s">
        <v>5</v>
      </c>
      <c r="D82">
        <v>591.79999999999995</v>
      </c>
    </row>
    <row r="83" spans="2:4">
      <c r="B83" t="s">
        <v>94</v>
      </c>
      <c r="C83" t="s">
        <v>17</v>
      </c>
      <c r="D83">
        <v>588.80000000000007</v>
      </c>
    </row>
    <row r="84" spans="2:4">
      <c r="B84" t="s">
        <v>95</v>
      </c>
      <c r="C84" t="s">
        <v>5</v>
      </c>
      <c r="D84">
        <v>588.59999999999991</v>
      </c>
    </row>
    <row r="85" spans="2:4">
      <c r="B85" t="s">
        <v>96</v>
      </c>
      <c r="C85" t="s">
        <v>17</v>
      </c>
      <c r="D85">
        <v>587.6</v>
      </c>
    </row>
    <row r="86" spans="2:4">
      <c r="B86" t="s">
        <v>97</v>
      </c>
      <c r="C86" t="s">
        <v>11</v>
      </c>
      <c r="D86">
        <v>587</v>
      </c>
    </row>
    <row r="87" spans="2:4">
      <c r="B87" t="s">
        <v>98</v>
      </c>
      <c r="C87" t="s">
        <v>17</v>
      </c>
      <c r="D87">
        <v>585</v>
      </c>
    </row>
    <row r="88" spans="2:4">
      <c r="B88" t="s">
        <v>99</v>
      </c>
      <c r="C88" t="s">
        <v>3</v>
      </c>
      <c r="D88">
        <v>584.69999999999993</v>
      </c>
    </row>
    <row r="89" spans="2:4">
      <c r="B89" t="s">
        <v>100</v>
      </c>
      <c r="C89" t="s">
        <v>11</v>
      </c>
      <c r="D89">
        <v>582.9</v>
      </c>
    </row>
    <row r="90" spans="2:4">
      <c r="B90" t="s">
        <v>101</v>
      </c>
      <c r="C90" t="s">
        <v>5</v>
      </c>
      <c r="D90">
        <v>573.29999999999995</v>
      </c>
    </row>
    <row r="91" spans="2:4">
      <c r="B91" t="s">
        <v>102</v>
      </c>
      <c r="C91" t="s">
        <v>17</v>
      </c>
      <c r="D91">
        <v>572.4</v>
      </c>
    </row>
    <row r="92" spans="2:4">
      <c r="B92" t="s">
        <v>103</v>
      </c>
      <c r="C92" t="s">
        <v>8</v>
      </c>
      <c r="D92">
        <v>569.1</v>
      </c>
    </row>
    <row r="93" spans="2:4">
      <c r="B93" t="s">
        <v>104</v>
      </c>
      <c r="C93" t="s">
        <v>17</v>
      </c>
      <c r="D93">
        <v>566.59999999999991</v>
      </c>
    </row>
    <row r="94" spans="2:4">
      <c r="B94" t="s">
        <v>105</v>
      </c>
      <c r="C94" t="s">
        <v>8</v>
      </c>
      <c r="D94">
        <v>559.40000000000009</v>
      </c>
    </row>
    <row r="95" spans="2:4">
      <c r="B95" t="s">
        <v>106</v>
      </c>
      <c r="C95" t="s">
        <v>11</v>
      </c>
      <c r="D95">
        <v>546.29999999999995</v>
      </c>
    </row>
    <row r="96" spans="2:4">
      <c r="B96" t="s">
        <v>107</v>
      </c>
      <c r="C96" t="s">
        <v>5</v>
      </c>
      <c r="D96">
        <v>533.5</v>
      </c>
    </row>
    <row r="97" spans="2:4">
      <c r="B97" t="s">
        <v>108</v>
      </c>
      <c r="C97" t="s">
        <v>17</v>
      </c>
      <c r="D97">
        <v>287.3</v>
      </c>
    </row>
    <row r="98" spans="2:4">
      <c r="B98" t="s">
        <v>109</v>
      </c>
      <c r="C98" t="s">
        <v>19</v>
      </c>
      <c r="D98">
        <v>42.4</v>
      </c>
    </row>
    <row r="99" spans="2:4">
      <c r="B99" t="s">
        <v>110</v>
      </c>
      <c r="C99" t="s">
        <v>17</v>
      </c>
    </row>
    <row r="100" spans="2:4">
      <c r="B100" t="s">
        <v>72</v>
      </c>
      <c r="C100" t="s">
        <v>72</v>
      </c>
      <c r="D100" t="s">
        <v>72</v>
      </c>
    </row>
    <row r="101" spans="2:4">
      <c r="B101" t="s">
        <v>72</v>
      </c>
      <c r="C101" t="s">
        <v>72</v>
      </c>
      <c r="D101" t="s">
        <v>72</v>
      </c>
    </row>
    <row r="102" spans="2:4">
      <c r="B102" t="s">
        <v>72</v>
      </c>
      <c r="C102" t="s">
        <v>72</v>
      </c>
      <c r="D102" t="s">
        <v>72</v>
      </c>
    </row>
    <row r="103" spans="2:4">
      <c r="B103" t="s">
        <v>72</v>
      </c>
      <c r="C103" t="s">
        <v>72</v>
      </c>
      <c r="D103" t="s">
        <v>72</v>
      </c>
    </row>
    <row r="104" spans="2:4">
      <c r="B104" t="s">
        <v>72</v>
      </c>
      <c r="C104" t="s">
        <v>72</v>
      </c>
      <c r="D104" t="s">
        <v>72</v>
      </c>
    </row>
    <row r="105" spans="2:4">
      <c r="B105" t="s">
        <v>72</v>
      </c>
      <c r="C105" t="s">
        <v>72</v>
      </c>
      <c r="D105" t="s">
        <v>72</v>
      </c>
    </row>
    <row r="106" spans="2:4">
      <c r="B106" t="s">
        <v>72</v>
      </c>
      <c r="C106" t="s">
        <v>72</v>
      </c>
      <c r="D106" t="s">
        <v>72</v>
      </c>
    </row>
    <row r="107" spans="2:4">
      <c r="B107" t="s">
        <v>72</v>
      </c>
      <c r="C107" t="s">
        <v>72</v>
      </c>
      <c r="D107" t="s">
        <v>72</v>
      </c>
    </row>
    <row r="108" spans="2:4">
      <c r="B108" t="s">
        <v>72</v>
      </c>
      <c r="C108" t="s">
        <v>72</v>
      </c>
      <c r="D108" t="s">
        <v>72</v>
      </c>
    </row>
    <row r="109" spans="2:4">
      <c r="B109" t="s">
        <v>72</v>
      </c>
      <c r="C109" t="s">
        <v>72</v>
      </c>
      <c r="D109" t="s">
        <v>72</v>
      </c>
    </row>
    <row r="110" spans="2:4">
      <c r="B110" t="s">
        <v>72</v>
      </c>
      <c r="C110" t="s">
        <v>72</v>
      </c>
      <c r="D110" t="s">
        <v>72</v>
      </c>
    </row>
    <row r="111" spans="2:4">
      <c r="B111" t="s">
        <v>72</v>
      </c>
      <c r="C111" t="s">
        <v>72</v>
      </c>
      <c r="D111" t="s">
        <v>72</v>
      </c>
    </row>
    <row r="112" spans="2:4">
      <c r="B112" t="s">
        <v>72</v>
      </c>
      <c r="C112" t="s">
        <v>72</v>
      </c>
      <c r="D112" t="s">
        <v>72</v>
      </c>
    </row>
    <row r="113" spans="2:4">
      <c r="B113" t="s">
        <v>72</v>
      </c>
      <c r="C113" t="s">
        <v>72</v>
      </c>
      <c r="D113" t="s">
        <v>72</v>
      </c>
    </row>
    <row r="114" spans="2:4">
      <c r="B114" t="s">
        <v>72</v>
      </c>
      <c r="C114" t="s">
        <v>72</v>
      </c>
      <c r="D114" t="s">
        <v>72</v>
      </c>
    </row>
    <row r="115" spans="2:4">
      <c r="B115" t="s">
        <v>72</v>
      </c>
      <c r="C115" t="s">
        <v>72</v>
      </c>
      <c r="D115" t="s">
        <v>72</v>
      </c>
    </row>
    <row r="116" spans="2:4">
      <c r="B116" t="s">
        <v>72</v>
      </c>
      <c r="C116" t="s">
        <v>72</v>
      </c>
      <c r="D116" t="s">
        <v>72</v>
      </c>
    </row>
    <row r="117" spans="2:4">
      <c r="B117" t="s">
        <v>72</v>
      </c>
      <c r="C117" t="s">
        <v>72</v>
      </c>
      <c r="D117" t="s">
        <v>72</v>
      </c>
    </row>
    <row r="118" spans="2:4">
      <c r="B118" t="s">
        <v>72</v>
      </c>
      <c r="C118" t="s">
        <v>72</v>
      </c>
      <c r="D118" t="s">
        <v>72</v>
      </c>
    </row>
    <row r="119" spans="2:4">
      <c r="B119" t="s">
        <v>72</v>
      </c>
      <c r="C119" t="s">
        <v>72</v>
      </c>
      <c r="D119" t="s">
        <v>72</v>
      </c>
    </row>
    <row r="120" spans="2:4">
      <c r="B120" t="s">
        <v>72</v>
      </c>
      <c r="C120" t="s">
        <v>72</v>
      </c>
      <c r="D120" t="s">
        <v>72</v>
      </c>
    </row>
    <row r="121" spans="2:4">
      <c r="B121" t="s">
        <v>72</v>
      </c>
      <c r="C121" t="s">
        <v>72</v>
      </c>
      <c r="D121" t="s">
        <v>72</v>
      </c>
    </row>
    <row r="122" spans="2:4">
      <c r="B122" t="s">
        <v>72</v>
      </c>
      <c r="C122" t="s">
        <v>72</v>
      </c>
      <c r="D122" t="s">
        <v>72</v>
      </c>
    </row>
    <row r="123" spans="2:4">
      <c r="B123" t="s">
        <v>72</v>
      </c>
      <c r="C123" t="s">
        <v>72</v>
      </c>
      <c r="D123" t="s">
        <v>72</v>
      </c>
    </row>
    <row r="124" spans="2:4">
      <c r="B124" t="s">
        <v>72</v>
      </c>
      <c r="C124" t="s">
        <v>72</v>
      </c>
      <c r="D124" t="s">
        <v>72</v>
      </c>
    </row>
    <row r="125" spans="2:4">
      <c r="B125" t="s">
        <v>72</v>
      </c>
      <c r="C125" t="s">
        <v>72</v>
      </c>
      <c r="D125" t="s">
        <v>72</v>
      </c>
    </row>
    <row r="126" spans="2:4">
      <c r="B126" t="s">
        <v>72</v>
      </c>
      <c r="C126" t="s">
        <v>72</v>
      </c>
      <c r="D126" t="s">
        <v>72</v>
      </c>
    </row>
    <row r="127" spans="2:4">
      <c r="B127" t="s">
        <v>72</v>
      </c>
      <c r="C127" t="s">
        <v>72</v>
      </c>
      <c r="D127" t="s">
        <v>72</v>
      </c>
    </row>
    <row r="128" spans="2:4">
      <c r="B128" t="s">
        <v>72</v>
      </c>
      <c r="C128" t="s">
        <v>72</v>
      </c>
      <c r="D128" t="s">
        <v>72</v>
      </c>
    </row>
    <row r="129" spans="2:4">
      <c r="B129" t="s">
        <v>72</v>
      </c>
      <c r="C129" t="s">
        <v>72</v>
      </c>
      <c r="D129" t="s">
        <v>72</v>
      </c>
    </row>
    <row r="130" spans="2:4">
      <c r="B130" t="s">
        <v>72</v>
      </c>
      <c r="C130" t="s">
        <v>72</v>
      </c>
      <c r="D130" t="s">
        <v>72</v>
      </c>
    </row>
    <row r="131" spans="2:4">
      <c r="B131" t="s">
        <v>72</v>
      </c>
      <c r="C131" t="s">
        <v>72</v>
      </c>
      <c r="D131" t="s">
        <v>72</v>
      </c>
    </row>
    <row r="132" spans="2:4">
      <c r="B132" t="s">
        <v>72</v>
      </c>
      <c r="C132" t="s">
        <v>72</v>
      </c>
      <c r="D132" t="s">
        <v>72</v>
      </c>
    </row>
    <row r="133" spans="2:4">
      <c r="B133" t="s">
        <v>72</v>
      </c>
      <c r="C133" t="s">
        <v>72</v>
      </c>
      <c r="D133" t="s">
        <v>72</v>
      </c>
    </row>
    <row r="134" spans="2:4">
      <c r="B134" t="s">
        <v>72</v>
      </c>
      <c r="C134" t="s">
        <v>72</v>
      </c>
      <c r="D134" t="s">
        <v>72</v>
      </c>
    </row>
    <row r="135" spans="2:4">
      <c r="B135" t="s">
        <v>72</v>
      </c>
      <c r="C135" t="s">
        <v>72</v>
      </c>
      <c r="D135" t="s">
        <v>72</v>
      </c>
    </row>
    <row r="136" spans="2:4">
      <c r="B136" t="s">
        <v>72</v>
      </c>
      <c r="C136" t="s">
        <v>72</v>
      </c>
      <c r="D136" t="s">
        <v>72</v>
      </c>
    </row>
    <row r="137" spans="2:4">
      <c r="B137" t="s">
        <v>72</v>
      </c>
      <c r="C137" t="s">
        <v>72</v>
      </c>
      <c r="D137" t="s">
        <v>72</v>
      </c>
    </row>
    <row r="138" spans="2:4">
      <c r="B138" t="s">
        <v>72</v>
      </c>
      <c r="C138" t="s">
        <v>72</v>
      </c>
      <c r="D138" t="s">
        <v>72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AR60</vt:lpstr>
      <vt:lpstr>AR60W</vt:lpstr>
      <vt:lpstr>AP60</vt:lpstr>
      <vt:lpstr>AP60W</vt:lpstr>
      <vt:lpstr>FR3×40</vt:lpstr>
      <vt:lpstr>R3×40</vt:lpstr>
      <vt:lpstr>FR60PR</vt:lpstr>
      <vt:lpstr>R60PR</vt:lpstr>
      <vt:lpstr>西日</vt:lpstr>
      <vt:lpstr>秋関</vt:lpstr>
      <vt:lpstr>全日</vt:lpstr>
      <vt:lpstr>新人戦</vt:lpstr>
      <vt:lpstr>不朽戦</vt:lpstr>
      <vt:lpstr>選手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倉脇小夏</dc:creator>
  <cp:lastModifiedBy>柴原 魁人</cp:lastModifiedBy>
  <dcterms:created xsi:type="dcterms:W3CDTF">2020-11-18T04:02:57Z</dcterms:created>
  <dcterms:modified xsi:type="dcterms:W3CDTF">2021-03-25T16:32:35Z</dcterms:modified>
</cp:coreProperties>
</file>