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6AB45BC-4679-4742-9D15-B2CE9913526F}" xr6:coauthVersionLast="37" xr6:coauthVersionMax="37" xr10:uidLastSave="{00000000-0000-0000-0000-000000000000}"/>
  <bookViews>
    <workbookView xWindow="0" yWindow="0" windowWidth="20490" windowHeight="6705" firstSheet="5" activeTab="10" xr2:uid="{00000000-000D-0000-FFFF-FFFF00000000}"/>
  </bookViews>
  <sheets>
    <sheet name="10mS60M" sheetId="1" r:id="rId1"/>
    <sheet name="10mS60W " sheetId="12" r:id="rId2"/>
    <sheet name="秋関" sheetId="26" state="hidden" r:id="rId3"/>
    <sheet name="10mAP60M " sheetId="13" r:id="rId4"/>
    <sheet name="10mAP60W" sheetId="14" r:id="rId5"/>
    <sheet name="50m3x40M" sheetId="15" r:id="rId6"/>
    <sheet name="50m3x40W" sheetId="16" r:id="rId7"/>
    <sheet name="50mP60M" sheetId="18" r:id="rId8"/>
    <sheet name="50mP60W " sheetId="17" r:id="rId9"/>
    <sheet name="BPDS60M" sheetId="19" r:id="rId10"/>
    <sheet name="BPDS60W" sheetId="20" r:id="rId11"/>
    <sheet name="春関" sheetId="22" state="hidden" r:id="rId12"/>
    <sheet name="西日本学生" sheetId="24" state="hidden" r:id="rId13"/>
    <sheet name="学生選抜" sheetId="25" state="hidden" r:id="rId14"/>
    <sheet name="全日本学生" sheetId="27" state="hidden" r:id="rId15"/>
    <sheet name="新人戦" sheetId="28" state="hidden" r:id="rId16"/>
    <sheet name="選手" sheetId="23" state="hidden" r:id="rId17"/>
  </sheets>
  <externalReferences>
    <externalReference r:id="rId18"/>
  </externalReferences>
  <definedNames>
    <definedName name="_xlnm._FilterDatabase" localSheetId="3" hidden="1">'10mAP60M '!$A$1:$K$20</definedName>
    <definedName name="_xlnm._FilterDatabase" localSheetId="4" hidden="1">'10mAP60W'!$A$1:$K$21</definedName>
    <definedName name="_xlnm._FilterDatabase" localSheetId="0" hidden="1">'10mS60M'!$A$1:$K$113</definedName>
    <definedName name="_xlnm._FilterDatabase" localSheetId="1" hidden="1">'10mS60W '!$A$1:$K$55</definedName>
    <definedName name="_xlnm._FilterDatabase" localSheetId="5" hidden="1">'50m3x40M'!$A$1:$J$20</definedName>
    <definedName name="_xlnm._FilterDatabase" localSheetId="6" hidden="1">'50m3x40W'!$A$1:$J$19</definedName>
    <definedName name="_xlnm._FilterDatabase" localSheetId="7" hidden="1">'50mP60M'!$A$1:$J$20</definedName>
    <definedName name="_xlnm._FilterDatabase" localSheetId="8" hidden="1">'50mP60W '!$A$1:$I$20</definedName>
    <definedName name="_xlnm._FilterDatabase" localSheetId="9" hidden="1">BPDS60M!$A$1:$I$78</definedName>
    <definedName name="_xlnm._FilterDatabase" localSheetId="10" hidden="1">BPDS60W!$A$1:$I$26</definedName>
    <definedName name="_xlnm._FilterDatabase" localSheetId="16" hidden="1">選手!$A$10:$C$267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C28" i="20" l="1"/>
  <c r="C12" i="20"/>
  <c r="E12" i="20"/>
  <c r="F12" i="20"/>
  <c r="G12" i="20"/>
  <c r="H12" i="20"/>
  <c r="I12" i="20" s="1"/>
  <c r="E18" i="20"/>
  <c r="F18" i="20"/>
  <c r="G18" i="20"/>
  <c r="H18" i="20"/>
  <c r="E28" i="20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E51" i="19"/>
  <c r="F51" i="19"/>
  <c r="G51" i="19"/>
  <c r="H51" i="19"/>
  <c r="E57" i="19"/>
  <c r="F57" i="19"/>
  <c r="G57" i="19"/>
  <c r="H57" i="19"/>
  <c r="E66" i="19"/>
  <c r="F66" i="19"/>
  <c r="G66" i="19"/>
  <c r="H66" i="19"/>
  <c r="E67" i="19"/>
  <c r="F67" i="19"/>
  <c r="G67" i="19"/>
  <c r="H67" i="19"/>
  <c r="E70" i="19"/>
  <c r="F70" i="19"/>
  <c r="G70" i="19"/>
  <c r="H70" i="19"/>
  <c r="E71" i="19"/>
  <c r="F71" i="19"/>
  <c r="G71" i="19"/>
  <c r="H71" i="19"/>
  <c r="E75" i="19"/>
  <c r="F75" i="19"/>
  <c r="G75" i="19"/>
  <c r="H75" i="19"/>
  <c r="E84" i="19"/>
  <c r="F84" i="19"/>
  <c r="G84" i="19"/>
  <c r="H84" i="19"/>
  <c r="E86" i="19"/>
  <c r="F86" i="19"/>
  <c r="G86" i="19"/>
  <c r="H86" i="19"/>
  <c r="E98" i="19"/>
  <c r="I18" i="20" l="1"/>
  <c r="I84" i="19"/>
  <c r="I75" i="19"/>
  <c r="I71" i="19"/>
  <c r="I70" i="19"/>
  <c r="I86" i="19"/>
  <c r="I66" i="19"/>
  <c r="I67" i="19"/>
  <c r="I57" i="19"/>
  <c r="I51" i="19"/>
  <c r="E7" i="14" l="1"/>
  <c r="F7" i="14"/>
  <c r="G7" i="14"/>
  <c r="H7" i="14"/>
  <c r="I7" i="14"/>
  <c r="J7" i="14"/>
  <c r="C3" i="13"/>
  <c r="C4" i="13"/>
  <c r="C5" i="13"/>
  <c r="C6" i="13"/>
  <c r="E8" i="13"/>
  <c r="F8" i="13"/>
  <c r="G8" i="13"/>
  <c r="H8" i="13"/>
  <c r="I8" i="13"/>
  <c r="J8" i="13"/>
  <c r="E7" i="13"/>
  <c r="F7" i="13"/>
  <c r="G7" i="13"/>
  <c r="H7" i="13"/>
  <c r="I7" i="13"/>
  <c r="J7" i="13"/>
  <c r="K7" i="14" l="1"/>
  <c r="K7" i="13"/>
  <c r="K8" i="13"/>
  <c r="E53" i="19" l="1"/>
  <c r="F53" i="19"/>
  <c r="G53" i="19"/>
  <c r="H53" i="19"/>
  <c r="C2" i="19"/>
  <c r="C3" i="19"/>
  <c r="C54" i="12"/>
  <c r="C55" i="12"/>
  <c r="C58" i="12"/>
  <c r="C53" i="12"/>
  <c r="C51" i="12"/>
  <c r="E54" i="12"/>
  <c r="F54" i="12"/>
  <c r="G54" i="12"/>
  <c r="H54" i="12"/>
  <c r="I54" i="12"/>
  <c r="J54" i="12"/>
  <c r="E55" i="12"/>
  <c r="F55" i="12"/>
  <c r="G55" i="12"/>
  <c r="H55" i="12"/>
  <c r="I55" i="12"/>
  <c r="J55" i="12"/>
  <c r="E58" i="12"/>
  <c r="F58" i="12"/>
  <c r="G58" i="12"/>
  <c r="H58" i="12"/>
  <c r="I58" i="12"/>
  <c r="J58" i="12"/>
  <c r="E53" i="12"/>
  <c r="F53" i="12"/>
  <c r="G53" i="12"/>
  <c r="H53" i="12"/>
  <c r="I53" i="12"/>
  <c r="J53" i="12"/>
  <c r="E51" i="12"/>
  <c r="F51" i="12"/>
  <c r="G51" i="12"/>
  <c r="H51" i="12"/>
  <c r="I51" i="12"/>
  <c r="J51" i="12"/>
  <c r="C122" i="1"/>
  <c r="C116" i="1"/>
  <c r="C106" i="1"/>
  <c r="C121" i="1"/>
  <c r="C123" i="1"/>
  <c r="C118" i="1"/>
  <c r="C114" i="1"/>
  <c r="C112" i="1"/>
  <c r="C120" i="1"/>
  <c r="C111" i="1"/>
  <c r="E111" i="1"/>
  <c r="F111" i="1"/>
  <c r="G111" i="1"/>
  <c r="H111" i="1"/>
  <c r="I111" i="1"/>
  <c r="J111" i="1"/>
  <c r="E122" i="1"/>
  <c r="F122" i="1"/>
  <c r="G122" i="1"/>
  <c r="H122" i="1"/>
  <c r="I122" i="1"/>
  <c r="J122" i="1"/>
  <c r="E116" i="1"/>
  <c r="F116" i="1"/>
  <c r="G116" i="1"/>
  <c r="H116" i="1"/>
  <c r="I116" i="1"/>
  <c r="J116" i="1"/>
  <c r="E106" i="1"/>
  <c r="F106" i="1"/>
  <c r="G106" i="1"/>
  <c r="H106" i="1"/>
  <c r="I106" i="1"/>
  <c r="J106" i="1"/>
  <c r="E121" i="1"/>
  <c r="F121" i="1"/>
  <c r="G121" i="1"/>
  <c r="H121" i="1"/>
  <c r="I121" i="1"/>
  <c r="J121" i="1"/>
  <c r="E123" i="1"/>
  <c r="F123" i="1"/>
  <c r="G123" i="1"/>
  <c r="H123" i="1"/>
  <c r="I123" i="1"/>
  <c r="J123" i="1"/>
  <c r="E118" i="1"/>
  <c r="F118" i="1"/>
  <c r="G118" i="1"/>
  <c r="H118" i="1"/>
  <c r="I118" i="1"/>
  <c r="J118" i="1"/>
  <c r="E114" i="1"/>
  <c r="F114" i="1"/>
  <c r="G114" i="1"/>
  <c r="H114" i="1"/>
  <c r="I114" i="1"/>
  <c r="J114" i="1"/>
  <c r="E112" i="1"/>
  <c r="F112" i="1"/>
  <c r="G112" i="1"/>
  <c r="H112" i="1"/>
  <c r="I112" i="1"/>
  <c r="J112" i="1"/>
  <c r="E120" i="1"/>
  <c r="F120" i="1"/>
  <c r="G120" i="1"/>
  <c r="H120" i="1"/>
  <c r="I120" i="1"/>
  <c r="J120" i="1"/>
  <c r="I53" i="19" l="1"/>
  <c r="K58" i="12"/>
  <c r="K51" i="12"/>
  <c r="K55" i="12"/>
  <c r="K53" i="12"/>
  <c r="K54" i="12"/>
  <c r="K114" i="1"/>
  <c r="K118" i="1"/>
  <c r="K106" i="1"/>
  <c r="K116" i="1"/>
  <c r="K112" i="1"/>
  <c r="K120" i="1"/>
  <c r="K121" i="1"/>
  <c r="K111" i="1"/>
  <c r="K123" i="1"/>
  <c r="K122" i="1"/>
  <c r="C2" i="1" l="1"/>
  <c r="C3" i="1"/>
  <c r="C4" i="1"/>
  <c r="C6" i="1"/>
  <c r="C7" i="1"/>
  <c r="C11" i="1"/>
  <c r="C8" i="1"/>
  <c r="C12" i="1"/>
  <c r="C5" i="1"/>
  <c r="C15" i="1"/>
  <c r="C14" i="1"/>
  <c r="C10" i="1"/>
  <c r="C21" i="1"/>
  <c r="C22" i="1"/>
  <c r="C9" i="1"/>
  <c r="C16" i="1"/>
  <c r="C20" i="1"/>
  <c r="C23" i="1"/>
  <c r="C24" i="1"/>
  <c r="C17" i="1"/>
  <c r="C18" i="1"/>
  <c r="C32" i="1"/>
  <c r="C33" i="1"/>
  <c r="C31" i="1"/>
  <c r="C30" i="1"/>
  <c r="C29" i="1"/>
  <c r="C25" i="1"/>
  <c r="C28" i="1"/>
  <c r="C26" i="1"/>
  <c r="C35" i="1"/>
  <c r="C37" i="1"/>
  <c r="C41" i="1"/>
  <c r="C34" i="1"/>
  <c r="C36" i="1"/>
  <c r="C42" i="1"/>
  <c r="C46" i="1"/>
  <c r="C38" i="1"/>
  <c r="C48" i="1"/>
  <c r="C40" i="1"/>
  <c r="C47" i="1"/>
  <c r="C43" i="1"/>
  <c r="C39" i="1"/>
  <c r="C55" i="1"/>
  <c r="C56" i="1"/>
  <c r="C52" i="1"/>
  <c r="C58" i="1"/>
  <c r="C50" i="1"/>
  <c r="C60" i="1"/>
  <c r="C49" i="1"/>
  <c r="C53" i="1"/>
  <c r="C65" i="1"/>
  <c r="C44" i="1"/>
  <c r="C63" i="1"/>
  <c r="C54" i="1"/>
  <c r="C67" i="1"/>
  <c r="C64" i="1"/>
  <c r="C66" i="1"/>
  <c r="C70" i="1"/>
  <c r="C62" i="1"/>
  <c r="C71" i="1"/>
  <c r="C73" i="1"/>
  <c r="C79" i="1"/>
  <c r="C81" i="1"/>
  <c r="C78" i="1"/>
  <c r="C19" i="1"/>
  <c r="C85" i="1"/>
  <c r="C87" i="1"/>
  <c r="C45" i="1"/>
  <c r="C57" i="1"/>
  <c r="C69" i="1"/>
  <c r="C89" i="1"/>
  <c r="C61" i="1"/>
  <c r="C91" i="1"/>
  <c r="C68" i="1"/>
  <c r="C59" i="1"/>
  <c r="C76" i="1"/>
  <c r="C74" i="1"/>
  <c r="C94" i="1"/>
  <c r="C72" i="1"/>
  <c r="C77" i="1"/>
  <c r="C75" i="1"/>
  <c r="C80" i="1"/>
  <c r="C96" i="1"/>
  <c r="C100" i="1"/>
  <c r="C101" i="1"/>
  <c r="C83" i="1"/>
  <c r="C102" i="1"/>
  <c r="C82" i="1"/>
  <c r="C104" i="1"/>
  <c r="C105" i="1"/>
  <c r="C107" i="1"/>
  <c r="C108" i="1"/>
  <c r="C86" i="1"/>
  <c r="C27" i="1"/>
  <c r="C109" i="1"/>
  <c r="C51" i="1"/>
  <c r="C95" i="1"/>
  <c r="C115" i="1"/>
  <c r="C97" i="1"/>
  <c r="C119" i="1"/>
  <c r="C113" i="1"/>
  <c r="D2" i="1"/>
  <c r="E2" i="1"/>
  <c r="F2" i="1"/>
  <c r="G2" i="1"/>
  <c r="H2" i="1"/>
  <c r="I2" i="1"/>
  <c r="J2" i="1"/>
  <c r="D3" i="1"/>
  <c r="E3" i="1"/>
  <c r="F3" i="1"/>
  <c r="G3" i="1"/>
  <c r="H3" i="1"/>
  <c r="I3" i="1"/>
  <c r="J3" i="1"/>
  <c r="D4" i="1"/>
  <c r="E4" i="1"/>
  <c r="F4" i="1"/>
  <c r="G4" i="1"/>
  <c r="H4" i="1"/>
  <c r="I4" i="1"/>
  <c r="J4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11" i="1"/>
  <c r="E11" i="1"/>
  <c r="F11" i="1"/>
  <c r="G11" i="1"/>
  <c r="H11" i="1"/>
  <c r="I11" i="1"/>
  <c r="J11" i="1"/>
  <c r="D8" i="1"/>
  <c r="E8" i="1"/>
  <c r="F8" i="1"/>
  <c r="G8" i="1"/>
  <c r="H8" i="1"/>
  <c r="I8" i="1"/>
  <c r="J8" i="1"/>
  <c r="D12" i="1"/>
  <c r="E12" i="1"/>
  <c r="F12" i="1"/>
  <c r="G12" i="1"/>
  <c r="H12" i="1"/>
  <c r="I12" i="1"/>
  <c r="J12" i="1"/>
  <c r="D5" i="1"/>
  <c r="E5" i="1"/>
  <c r="F5" i="1"/>
  <c r="G5" i="1"/>
  <c r="H5" i="1"/>
  <c r="I5" i="1"/>
  <c r="J5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  <c r="D10" i="1"/>
  <c r="E10" i="1"/>
  <c r="F10" i="1"/>
  <c r="G10" i="1"/>
  <c r="H10" i="1"/>
  <c r="I10" i="1"/>
  <c r="J10" i="1"/>
  <c r="D21" i="1"/>
  <c r="E21" i="1"/>
  <c r="F21" i="1"/>
  <c r="G21" i="1"/>
  <c r="H21" i="1"/>
  <c r="I21" i="1"/>
  <c r="J21" i="1"/>
  <c r="D22" i="1"/>
  <c r="E22" i="1"/>
  <c r="F22" i="1"/>
  <c r="G22" i="1"/>
  <c r="H22" i="1"/>
  <c r="I22" i="1"/>
  <c r="J22" i="1"/>
  <c r="D9" i="1"/>
  <c r="E9" i="1"/>
  <c r="F9" i="1"/>
  <c r="G9" i="1"/>
  <c r="H9" i="1"/>
  <c r="I9" i="1"/>
  <c r="J9" i="1"/>
  <c r="D16" i="1"/>
  <c r="E16" i="1"/>
  <c r="F16" i="1"/>
  <c r="G16" i="1"/>
  <c r="H16" i="1"/>
  <c r="I16" i="1"/>
  <c r="J16" i="1"/>
  <c r="D20" i="1"/>
  <c r="E20" i="1"/>
  <c r="F20" i="1"/>
  <c r="G20" i="1"/>
  <c r="H20" i="1"/>
  <c r="I20" i="1"/>
  <c r="J20" i="1"/>
  <c r="D23" i="1"/>
  <c r="E23" i="1"/>
  <c r="F23" i="1"/>
  <c r="G23" i="1"/>
  <c r="H23" i="1"/>
  <c r="I23" i="1"/>
  <c r="J23" i="1"/>
  <c r="D24" i="1"/>
  <c r="E24" i="1"/>
  <c r="F24" i="1"/>
  <c r="G24" i="1"/>
  <c r="H24" i="1"/>
  <c r="I24" i="1"/>
  <c r="J24" i="1"/>
  <c r="D17" i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  <c r="D32" i="1"/>
  <c r="E32" i="1"/>
  <c r="F32" i="1"/>
  <c r="G32" i="1"/>
  <c r="H32" i="1"/>
  <c r="I32" i="1"/>
  <c r="J32" i="1"/>
  <c r="D33" i="1"/>
  <c r="E33" i="1"/>
  <c r="F33" i="1"/>
  <c r="G33" i="1"/>
  <c r="H33" i="1"/>
  <c r="I33" i="1"/>
  <c r="J33" i="1"/>
  <c r="D31" i="1"/>
  <c r="E31" i="1"/>
  <c r="F31" i="1"/>
  <c r="G31" i="1"/>
  <c r="H31" i="1"/>
  <c r="I31" i="1"/>
  <c r="J31" i="1"/>
  <c r="D30" i="1"/>
  <c r="E30" i="1"/>
  <c r="F30" i="1"/>
  <c r="G30" i="1"/>
  <c r="H30" i="1"/>
  <c r="I30" i="1"/>
  <c r="J30" i="1"/>
  <c r="D29" i="1"/>
  <c r="E29" i="1"/>
  <c r="F29" i="1"/>
  <c r="G29" i="1"/>
  <c r="H29" i="1"/>
  <c r="I29" i="1"/>
  <c r="J29" i="1"/>
  <c r="D25" i="1"/>
  <c r="E25" i="1"/>
  <c r="F25" i="1"/>
  <c r="G25" i="1"/>
  <c r="H25" i="1"/>
  <c r="I25" i="1"/>
  <c r="J25" i="1"/>
  <c r="D28" i="1"/>
  <c r="E28" i="1"/>
  <c r="F28" i="1"/>
  <c r="G28" i="1"/>
  <c r="H28" i="1"/>
  <c r="I28" i="1"/>
  <c r="J28" i="1"/>
  <c r="D26" i="1"/>
  <c r="E26" i="1"/>
  <c r="F26" i="1"/>
  <c r="G26" i="1"/>
  <c r="H26" i="1"/>
  <c r="I26" i="1"/>
  <c r="J26" i="1"/>
  <c r="D35" i="1"/>
  <c r="E35" i="1"/>
  <c r="F35" i="1"/>
  <c r="G35" i="1"/>
  <c r="H35" i="1"/>
  <c r="I35" i="1"/>
  <c r="J35" i="1"/>
  <c r="D37" i="1"/>
  <c r="E37" i="1"/>
  <c r="F37" i="1"/>
  <c r="G37" i="1"/>
  <c r="H37" i="1"/>
  <c r="I37" i="1"/>
  <c r="J37" i="1"/>
  <c r="D41" i="1"/>
  <c r="E41" i="1"/>
  <c r="F41" i="1"/>
  <c r="G41" i="1"/>
  <c r="H41" i="1"/>
  <c r="I41" i="1"/>
  <c r="J41" i="1"/>
  <c r="D34" i="1"/>
  <c r="E34" i="1"/>
  <c r="F34" i="1"/>
  <c r="G34" i="1"/>
  <c r="H34" i="1"/>
  <c r="I34" i="1"/>
  <c r="J34" i="1"/>
  <c r="D36" i="1"/>
  <c r="E36" i="1"/>
  <c r="F36" i="1"/>
  <c r="G36" i="1"/>
  <c r="H36" i="1"/>
  <c r="I36" i="1"/>
  <c r="J36" i="1"/>
  <c r="D42" i="1"/>
  <c r="E42" i="1"/>
  <c r="F42" i="1"/>
  <c r="G42" i="1"/>
  <c r="H42" i="1"/>
  <c r="I42" i="1"/>
  <c r="J42" i="1"/>
  <c r="D46" i="1"/>
  <c r="E46" i="1"/>
  <c r="F46" i="1"/>
  <c r="G46" i="1"/>
  <c r="H46" i="1"/>
  <c r="I46" i="1"/>
  <c r="J46" i="1"/>
  <c r="D38" i="1"/>
  <c r="E38" i="1"/>
  <c r="F38" i="1"/>
  <c r="G38" i="1"/>
  <c r="H38" i="1"/>
  <c r="I38" i="1"/>
  <c r="J38" i="1"/>
  <c r="D48" i="1"/>
  <c r="E48" i="1"/>
  <c r="F48" i="1"/>
  <c r="G48" i="1"/>
  <c r="H48" i="1"/>
  <c r="I48" i="1"/>
  <c r="J48" i="1"/>
  <c r="D40" i="1"/>
  <c r="E40" i="1"/>
  <c r="F40" i="1"/>
  <c r="G40" i="1"/>
  <c r="H40" i="1"/>
  <c r="I40" i="1"/>
  <c r="J40" i="1"/>
  <c r="D47" i="1"/>
  <c r="E47" i="1"/>
  <c r="F47" i="1"/>
  <c r="G47" i="1"/>
  <c r="H47" i="1"/>
  <c r="I47" i="1"/>
  <c r="J47" i="1"/>
  <c r="D43" i="1"/>
  <c r="E43" i="1"/>
  <c r="F43" i="1"/>
  <c r="G43" i="1"/>
  <c r="H43" i="1"/>
  <c r="I43" i="1"/>
  <c r="J43" i="1"/>
  <c r="D39" i="1"/>
  <c r="E39" i="1"/>
  <c r="F39" i="1"/>
  <c r="G39" i="1"/>
  <c r="H39" i="1"/>
  <c r="I39" i="1"/>
  <c r="J39" i="1"/>
  <c r="D55" i="1"/>
  <c r="E55" i="1"/>
  <c r="F55" i="1"/>
  <c r="G55" i="1"/>
  <c r="H55" i="1"/>
  <c r="I55" i="1"/>
  <c r="J55" i="1"/>
  <c r="D56" i="1"/>
  <c r="E56" i="1"/>
  <c r="F56" i="1"/>
  <c r="G56" i="1"/>
  <c r="H56" i="1"/>
  <c r="I56" i="1"/>
  <c r="J56" i="1"/>
  <c r="D52" i="1"/>
  <c r="E52" i="1"/>
  <c r="F52" i="1"/>
  <c r="G52" i="1"/>
  <c r="H52" i="1"/>
  <c r="I52" i="1"/>
  <c r="J52" i="1"/>
  <c r="D58" i="1"/>
  <c r="E58" i="1"/>
  <c r="F58" i="1"/>
  <c r="G58" i="1"/>
  <c r="H58" i="1"/>
  <c r="I58" i="1"/>
  <c r="J58" i="1"/>
  <c r="D50" i="1"/>
  <c r="E50" i="1"/>
  <c r="F50" i="1"/>
  <c r="G50" i="1"/>
  <c r="H50" i="1"/>
  <c r="I50" i="1"/>
  <c r="J50" i="1"/>
  <c r="D60" i="1"/>
  <c r="E60" i="1"/>
  <c r="F60" i="1"/>
  <c r="G60" i="1"/>
  <c r="H60" i="1"/>
  <c r="I60" i="1"/>
  <c r="J60" i="1"/>
  <c r="D49" i="1"/>
  <c r="E49" i="1"/>
  <c r="F49" i="1"/>
  <c r="G49" i="1"/>
  <c r="H49" i="1"/>
  <c r="I49" i="1"/>
  <c r="J49" i="1"/>
  <c r="D53" i="1"/>
  <c r="E53" i="1"/>
  <c r="F53" i="1"/>
  <c r="G53" i="1"/>
  <c r="H53" i="1"/>
  <c r="I53" i="1"/>
  <c r="J53" i="1"/>
  <c r="D65" i="1"/>
  <c r="E65" i="1"/>
  <c r="F65" i="1"/>
  <c r="G65" i="1"/>
  <c r="H65" i="1"/>
  <c r="I65" i="1"/>
  <c r="J65" i="1"/>
  <c r="D44" i="1"/>
  <c r="E44" i="1"/>
  <c r="F44" i="1"/>
  <c r="G44" i="1"/>
  <c r="H44" i="1"/>
  <c r="I44" i="1"/>
  <c r="J44" i="1"/>
  <c r="D63" i="1"/>
  <c r="E63" i="1"/>
  <c r="F63" i="1"/>
  <c r="G63" i="1"/>
  <c r="H63" i="1"/>
  <c r="I63" i="1"/>
  <c r="J63" i="1"/>
  <c r="D54" i="1"/>
  <c r="E54" i="1"/>
  <c r="F54" i="1"/>
  <c r="G54" i="1"/>
  <c r="H54" i="1"/>
  <c r="I54" i="1"/>
  <c r="J54" i="1"/>
  <c r="D67" i="1"/>
  <c r="E67" i="1"/>
  <c r="F67" i="1"/>
  <c r="G67" i="1"/>
  <c r="H67" i="1"/>
  <c r="I67" i="1"/>
  <c r="J67" i="1"/>
  <c r="D64" i="1"/>
  <c r="E64" i="1"/>
  <c r="F64" i="1"/>
  <c r="G64" i="1"/>
  <c r="H64" i="1"/>
  <c r="I64" i="1"/>
  <c r="J64" i="1"/>
  <c r="D66" i="1"/>
  <c r="E66" i="1"/>
  <c r="F66" i="1"/>
  <c r="G66" i="1"/>
  <c r="H66" i="1"/>
  <c r="I66" i="1"/>
  <c r="J66" i="1"/>
  <c r="D70" i="1"/>
  <c r="E70" i="1"/>
  <c r="F70" i="1"/>
  <c r="G70" i="1"/>
  <c r="H70" i="1"/>
  <c r="I70" i="1"/>
  <c r="J70" i="1"/>
  <c r="D62" i="1"/>
  <c r="E62" i="1"/>
  <c r="F62" i="1"/>
  <c r="G62" i="1"/>
  <c r="H62" i="1"/>
  <c r="I62" i="1"/>
  <c r="J62" i="1"/>
  <c r="D71" i="1"/>
  <c r="E71" i="1"/>
  <c r="F71" i="1"/>
  <c r="G71" i="1"/>
  <c r="H71" i="1"/>
  <c r="I71" i="1"/>
  <c r="J71" i="1"/>
  <c r="D73" i="1"/>
  <c r="E73" i="1"/>
  <c r="F73" i="1"/>
  <c r="G73" i="1"/>
  <c r="H73" i="1"/>
  <c r="I73" i="1"/>
  <c r="J73" i="1"/>
  <c r="D79" i="1"/>
  <c r="E79" i="1"/>
  <c r="F79" i="1"/>
  <c r="G79" i="1"/>
  <c r="H79" i="1"/>
  <c r="I79" i="1"/>
  <c r="J79" i="1"/>
  <c r="D81" i="1"/>
  <c r="E81" i="1"/>
  <c r="F81" i="1"/>
  <c r="G81" i="1"/>
  <c r="H81" i="1"/>
  <c r="I81" i="1"/>
  <c r="J81" i="1"/>
  <c r="D78" i="1"/>
  <c r="E78" i="1"/>
  <c r="F78" i="1"/>
  <c r="G78" i="1"/>
  <c r="H78" i="1"/>
  <c r="I78" i="1"/>
  <c r="J78" i="1"/>
  <c r="D13" i="1"/>
  <c r="E13" i="1"/>
  <c r="F13" i="1"/>
  <c r="G13" i="1"/>
  <c r="H13" i="1"/>
  <c r="I13" i="1"/>
  <c r="J13" i="1"/>
  <c r="D19" i="1"/>
  <c r="E19" i="1"/>
  <c r="F19" i="1"/>
  <c r="G19" i="1"/>
  <c r="H19" i="1"/>
  <c r="I19" i="1"/>
  <c r="J19" i="1"/>
  <c r="D85" i="1"/>
  <c r="E85" i="1"/>
  <c r="F85" i="1"/>
  <c r="G85" i="1"/>
  <c r="H85" i="1"/>
  <c r="I85" i="1"/>
  <c r="J85" i="1"/>
  <c r="D87" i="1"/>
  <c r="E87" i="1"/>
  <c r="F87" i="1"/>
  <c r="G87" i="1"/>
  <c r="H87" i="1"/>
  <c r="I87" i="1"/>
  <c r="J87" i="1"/>
  <c r="D45" i="1"/>
  <c r="E45" i="1"/>
  <c r="F45" i="1"/>
  <c r="G45" i="1"/>
  <c r="H45" i="1"/>
  <c r="I45" i="1"/>
  <c r="J45" i="1"/>
  <c r="D57" i="1"/>
  <c r="E57" i="1"/>
  <c r="F57" i="1"/>
  <c r="G57" i="1"/>
  <c r="H57" i="1"/>
  <c r="I57" i="1"/>
  <c r="J57" i="1"/>
  <c r="D69" i="1"/>
  <c r="E69" i="1"/>
  <c r="F69" i="1"/>
  <c r="G69" i="1"/>
  <c r="H69" i="1"/>
  <c r="I69" i="1"/>
  <c r="J69" i="1"/>
  <c r="D89" i="1"/>
  <c r="E89" i="1"/>
  <c r="F89" i="1"/>
  <c r="G89" i="1"/>
  <c r="H89" i="1"/>
  <c r="I89" i="1"/>
  <c r="J89" i="1"/>
  <c r="D61" i="1"/>
  <c r="E61" i="1"/>
  <c r="F61" i="1"/>
  <c r="G61" i="1"/>
  <c r="H61" i="1"/>
  <c r="I61" i="1"/>
  <c r="J61" i="1"/>
  <c r="D91" i="1"/>
  <c r="E91" i="1"/>
  <c r="F91" i="1"/>
  <c r="G91" i="1"/>
  <c r="H91" i="1"/>
  <c r="I91" i="1"/>
  <c r="J91" i="1"/>
  <c r="D68" i="1"/>
  <c r="E68" i="1"/>
  <c r="F68" i="1"/>
  <c r="G68" i="1"/>
  <c r="H68" i="1"/>
  <c r="I68" i="1"/>
  <c r="J68" i="1"/>
  <c r="D59" i="1"/>
  <c r="E59" i="1"/>
  <c r="F59" i="1"/>
  <c r="G59" i="1"/>
  <c r="H59" i="1"/>
  <c r="I59" i="1"/>
  <c r="J59" i="1"/>
  <c r="D76" i="1"/>
  <c r="E76" i="1"/>
  <c r="F76" i="1"/>
  <c r="G76" i="1"/>
  <c r="H76" i="1"/>
  <c r="I76" i="1"/>
  <c r="J76" i="1"/>
  <c r="D74" i="1"/>
  <c r="E74" i="1"/>
  <c r="F74" i="1"/>
  <c r="G74" i="1"/>
  <c r="H74" i="1"/>
  <c r="I74" i="1"/>
  <c r="J74" i="1"/>
  <c r="D94" i="1"/>
  <c r="E94" i="1"/>
  <c r="F94" i="1"/>
  <c r="G94" i="1"/>
  <c r="H94" i="1"/>
  <c r="I94" i="1"/>
  <c r="J94" i="1"/>
  <c r="D72" i="1"/>
  <c r="E72" i="1"/>
  <c r="F72" i="1"/>
  <c r="G72" i="1"/>
  <c r="H72" i="1"/>
  <c r="I72" i="1"/>
  <c r="J72" i="1"/>
  <c r="D77" i="1"/>
  <c r="E77" i="1"/>
  <c r="F77" i="1"/>
  <c r="G77" i="1"/>
  <c r="H77" i="1"/>
  <c r="I77" i="1"/>
  <c r="J77" i="1"/>
  <c r="D75" i="1"/>
  <c r="E75" i="1"/>
  <c r="F75" i="1"/>
  <c r="G75" i="1"/>
  <c r="H75" i="1"/>
  <c r="I75" i="1"/>
  <c r="J75" i="1"/>
  <c r="D80" i="1"/>
  <c r="E80" i="1"/>
  <c r="F80" i="1"/>
  <c r="G80" i="1"/>
  <c r="H80" i="1"/>
  <c r="I80" i="1"/>
  <c r="J80" i="1"/>
  <c r="D96" i="1"/>
  <c r="E96" i="1"/>
  <c r="F96" i="1"/>
  <c r="G96" i="1"/>
  <c r="H96" i="1"/>
  <c r="I96" i="1"/>
  <c r="J96" i="1"/>
  <c r="D100" i="1"/>
  <c r="E100" i="1"/>
  <c r="F100" i="1"/>
  <c r="G100" i="1"/>
  <c r="H100" i="1"/>
  <c r="I100" i="1"/>
  <c r="J100" i="1"/>
  <c r="D101" i="1"/>
  <c r="E101" i="1"/>
  <c r="F101" i="1"/>
  <c r="G101" i="1"/>
  <c r="H101" i="1"/>
  <c r="I101" i="1"/>
  <c r="J101" i="1"/>
  <c r="D83" i="1"/>
  <c r="E83" i="1"/>
  <c r="F83" i="1"/>
  <c r="G83" i="1"/>
  <c r="H83" i="1"/>
  <c r="I83" i="1"/>
  <c r="J83" i="1"/>
  <c r="D102" i="1"/>
  <c r="E102" i="1"/>
  <c r="F102" i="1"/>
  <c r="G102" i="1"/>
  <c r="H102" i="1"/>
  <c r="I102" i="1"/>
  <c r="J102" i="1"/>
  <c r="D82" i="1"/>
  <c r="E82" i="1"/>
  <c r="F82" i="1"/>
  <c r="G82" i="1"/>
  <c r="H82" i="1"/>
  <c r="I82" i="1"/>
  <c r="J82" i="1"/>
  <c r="D104" i="1"/>
  <c r="E104" i="1"/>
  <c r="F104" i="1"/>
  <c r="G104" i="1"/>
  <c r="H104" i="1"/>
  <c r="I104" i="1"/>
  <c r="J104" i="1"/>
  <c r="D105" i="1"/>
  <c r="E105" i="1"/>
  <c r="F105" i="1"/>
  <c r="G105" i="1"/>
  <c r="H105" i="1"/>
  <c r="I105" i="1"/>
  <c r="J105" i="1"/>
  <c r="E84" i="1"/>
  <c r="F84" i="1"/>
  <c r="G84" i="1"/>
  <c r="H84" i="1"/>
  <c r="I84" i="1"/>
  <c r="J84" i="1"/>
  <c r="D107" i="1"/>
  <c r="E107" i="1"/>
  <c r="F107" i="1"/>
  <c r="G107" i="1"/>
  <c r="H107" i="1"/>
  <c r="I107" i="1"/>
  <c r="J107" i="1"/>
  <c r="D108" i="1"/>
  <c r="E108" i="1"/>
  <c r="F108" i="1"/>
  <c r="G108" i="1"/>
  <c r="H108" i="1"/>
  <c r="I108" i="1"/>
  <c r="J108" i="1"/>
  <c r="D86" i="1"/>
  <c r="E86" i="1"/>
  <c r="F86" i="1"/>
  <c r="G86" i="1"/>
  <c r="H86" i="1"/>
  <c r="I86" i="1"/>
  <c r="J86" i="1"/>
  <c r="D27" i="1"/>
  <c r="E27" i="1"/>
  <c r="F27" i="1"/>
  <c r="G27" i="1"/>
  <c r="H27" i="1"/>
  <c r="I27" i="1"/>
  <c r="J27" i="1"/>
  <c r="E88" i="1"/>
  <c r="F88" i="1"/>
  <c r="G88" i="1"/>
  <c r="H88" i="1"/>
  <c r="I88" i="1"/>
  <c r="J88" i="1"/>
  <c r="D109" i="1"/>
  <c r="E109" i="1"/>
  <c r="F109" i="1"/>
  <c r="G109" i="1"/>
  <c r="H109" i="1"/>
  <c r="I109" i="1"/>
  <c r="J109" i="1"/>
  <c r="E110" i="1"/>
  <c r="F110" i="1"/>
  <c r="G110" i="1"/>
  <c r="H110" i="1"/>
  <c r="I110" i="1"/>
  <c r="J110" i="1"/>
  <c r="D51" i="1"/>
  <c r="F51" i="1"/>
  <c r="G51" i="1"/>
  <c r="H51" i="1"/>
  <c r="I51" i="1"/>
  <c r="J51" i="1"/>
  <c r="E90" i="1"/>
  <c r="F90" i="1"/>
  <c r="G90" i="1"/>
  <c r="H90" i="1"/>
  <c r="I90" i="1"/>
  <c r="J90" i="1"/>
  <c r="E92" i="1"/>
  <c r="F92" i="1"/>
  <c r="G92" i="1"/>
  <c r="H92" i="1"/>
  <c r="I92" i="1"/>
  <c r="J92" i="1"/>
  <c r="D95" i="1"/>
  <c r="F95" i="1"/>
  <c r="G95" i="1"/>
  <c r="H95" i="1"/>
  <c r="I95" i="1"/>
  <c r="J95" i="1"/>
  <c r="E93" i="1"/>
  <c r="F93" i="1"/>
  <c r="G93" i="1"/>
  <c r="H93" i="1"/>
  <c r="I93" i="1"/>
  <c r="J93" i="1"/>
  <c r="D115" i="1"/>
  <c r="F115" i="1"/>
  <c r="G115" i="1"/>
  <c r="H115" i="1"/>
  <c r="I115" i="1"/>
  <c r="J115" i="1"/>
  <c r="D97" i="1"/>
  <c r="E97" i="1"/>
  <c r="F97" i="1"/>
  <c r="G97" i="1"/>
  <c r="H97" i="1"/>
  <c r="I97" i="1"/>
  <c r="J97" i="1"/>
  <c r="E98" i="1"/>
  <c r="F98" i="1"/>
  <c r="G98" i="1"/>
  <c r="H98" i="1"/>
  <c r="I98" i="1"/>
  <c r="J98" i="1"/>
  <c r="E99" i="1"/>
  <c r="F99" i="1"/>
  <c r="G99" i="1"/>
  <c r="H99" i="1"/>
  <c r="I99" i="1"/>
  <c r="J99" i="1"/>
  <c r="E117" i="1"/>
  <c r="F117" i="1"/>
  <c r="G117" i="1"/>
  <c r="H117" i="1"/>
  <c r="I117" i="1"/>
  <c r="J117" i="1"/>
  <c r="D119" i="1"/>
  <c r="E119" i="1"/>
  <c r="F119" i="1"/>
  <c r="G119" i="1"/>
  <c r="H119" i="1"/>
  <c r="I119" i="1"/>
  <c r="J119" i="1"/>
  <c r="E103" i="1"/>
  <c r="F103" i="1"/>
  <c r="G103" i="1"/>
  <c r="H103" i="1"/>
  <c r="I103" i="1"/>
  <c r="J103" i="1"/>
  <c r="D113" i="1"/>
  <c r="F113" i="1"/>
  <c r="G113" i="1"/>
  <c r="H113" i="1"/>
  <c r="I113" i="1"/>
  <c r="J113" i="1"/>
  <c r="E26" i="20" l="1"/>
  <c r="F26" i="20"/>
  <c r="G26" i="20"/>
  <c r="H26" i="20"/>
  <c r="F28" i="20"/>
  <c r="G28" i="20"/>
  <c r="H28" i="20"/>
  <c r="E25" i="20"/>
  <c r="F25" i="20"/>
  <c r="G25" i="20"/>
  <c r="H25" i="20"/>
  <c r="E13" i="20"/>
  <c r="F13" i="20"/>
  <c r="G13" i="20"/>
  <c r="H13" i="20"/>
  <c r="E15" i="20"/>
  <c r="F15" i="20"/>
  <c r="G15" i="20"/>
  <c r="H15" i="20"/>
  <c r="E4" i="20"/>
  <c r="F4" i="20"/>
  <c r="G4" i="20"/>
  <c r="H4" i="20"/>
  <c r="E17" i="20"/>
  <c r="F17" i="20"/>
  <c r="G17" i="20"/>
  <c r="H17" i="20"/>
  <c r="E22" i="20"/>
  <c r="F22" i="20"/>
  <c r="G22" i="20"/>
  <c r="H22" i="20"/>
  <c r="E8" i="20"/>
  <c r="F8" i="20"/>
  <c r="G8" i="20"/>
  <c r="H8" i="20"/>
  <c r="E16" i="20"/>
  <c r="F16" i="20"/>
  <c r="G16" i="20"/>
  <c r="H16" i="20"/>
  <c r="E19" i="20"/>
  <c r="F19" i="20"/>
  <c r="G19" i="20"/>
  <c r="H19" i="20"/>
  <c r="E69" i="19"/>
  <c r="F69" i="19"/>
  <c r="G69" i="19"/>
  <c r="H69" i="19"/>
  <c r="E74" i="19"/>
  <c r="F74" i="19"/>
  <c r="G74" i="19"/>
  <c r="H74" i="19"/>
  <c r="E55" i="19"/>
  <c r="F55" i="19"/>
  <c r="G55" i="19"/>
  <c r="H55" i="19"/>
  <c r="E34" i="19"/>
  <c r="F34" i="19"/>
  <c r="G34" i="19"/>
  <c r="H34" i="19"/>
  <c r="E6" i="19"/>
  <c r="F6" i="19"/>
  <c r="G6" i="19"/>
  <c r="H6" i="19"/>
  <c r="E65" i="19"/>
  <c r="F65" i="19"/>
  <c r="G65" i="19"/>
  <c r="H65" i="19"/>
  <c r="E48" i="19"/>
  <c r="F48" i="19"/>
  <c r="G48" i="19"/>
  <c r="H48" i="19"/>
  <c r="E37" i="19"/>
  <c r="F37" i="19"/>
  <c r="G37" i="19"/>
  <c r="H37" i="19"/>
  <c r="E35" i="19"/>
  <c r="F35" i="19"/>
  <c r="G35" i="19"/>
  <c r="H35" i="19"/>
  <c r="E42" i="19"/>
  <c r="F42" i="19"/>
  <c r="G42" i="19"/>
  <c r="H42" i="19"/>
  <c r="E59" i="19"/>
  <c r="F59" i="19"/>
  <c r="G59" i="19"/>
  <c r="H59" i="19"/>
  <c r="E88" i="19"/>
  <c r="F88" i="19"/>
  <c r="G88" i="19"/>
  <c r="H88" i="19"/>
  <c r="E91" i="19"/>
  <c r="F91" i="19"/>
  <c r="G91" i="19"/>
  <c r="H91" i="19"/>
  <c r="E63" i="19"/>
  <c r="F63" i="19"/>
  <c r="G63" i="19"/>
  <c r="H63" i="19"/>
  <c r="E61" i="19"/>
  <c r="F61" i="19"/>
  <c r="G61" i="19"/>
  <c r="H61" i="19"/>
  <c r="E92" i="19"/>
  <c r="F92" i="19"/>
  <c r="G92" i="19"/>
  <c r="H92" i="19"/>
  <c r="E25" i="19"/>
  <c r="F25" i="19"/>
  <c r="G25" i="19"/>
  <c r="H25" i="19"/>
  <c r="E93" i="19"/>
  <c r="F93" i="19"/>
  <c r="G93" i="19"/>
  <c r="H93" i="19"/>
  <c r="E7" i="19"/>
  <c r="F7" i="19"/>
  <c r="G7" i="19"/>
  <c r="H7" i="19"/>
  <c r="E76" i="19"/>
  <c r="F76" i="19"/>
  <c r="G76" i="19"/>
  <c r="H76" i="19"/>
  <c r="E94" i="19"/>
  <c r="F94" i="19"/>
  <c r="G94" i="19"/>
  <c r="H94" i="19"/>
  <c r="E12" i="19"/>
  <c r="F12" i="19"/>
  <c r="G12" i="19"/>
  <c r="H12" i="19"/>
  <c r="E54" i="19"/>
  <c r="F54" i="19"/>
  <c r="G54" i="19"/>
  <c r="H54" i="19"/>
  <c r="E44" i="19"/>
  <c r="F44" i="19"/>
  <c r="G44" i="19"/>
  <c r="H44" i="19"/>
  <c r="E87" i="19"/>
  <c r="F87" i="19"/>
  <c r="G87" i="19"/>
  <c r="H87" i="19"/>
  <c r="E45" i="19"/>
  <c r="F45" i="19"/>
  <c r="G45" i="19"/>
  <c r="H45" i="19"/>
  <c r="E95" i="19"/>
  <c r="F95" i="19"/>
  <c r="G95" i="19"/>
  <c r="H95" i="19"/>
  <c r="E77" i="19"/>
  <c r="F77" i="19"/>
  <c r="G77" i="19"/>
  <c r="H77" i="19"/>
  <c r="E82" i="19"/>
  <c r="F82" i="19"/>
  <c r="G82" i="19"/>
  <c r="H82" i="19"/>
  <c r="E38" i="19"/>
  <c r="F38" i="19"/>
  <c r="G38" i="19"/>
  <c r="H38" i="19"/>
  <c r="E36" i="19"/>
  <c r="F36" i="19"/>
  <c r="G36" i="19"/>
  <c r="H36" i="19"/>
  <c r="E85" i="19"/>
  <c r="F85" i="19"/>
  <c r="G85" i="19"/>
  <c r="H85" i="19"/>
  <c r="E20" i="19"/>
  <c r="F20" i="19"/>
  <c r="G20" i="19"/>
  <c r="H20" i="19"/>
  <c r="E5" i="19"/>
  <c r="F5" i="19"/>
  <c r="G5" i="19"/>
  <c r="H5" i="19"/>
  <c r="E62" i="19"/>
  <c r="F62" i="19"/>
  <c r="G62" i="19"/>
  <c r="H62" i="19"/>
  <c r="E56" i="19"/>
  <c r="F56" i="19"/>
  <c r="G56" i="19"/>
  <c r="H56" i="19"/>
  <c r="E73" i="19"/>
  <c r="F73" i="19"/>
  <c r="G73" i="19"/>
  <c r="H73" i="19"/>
  <c r="E79" i="19"/>
  <c r="F79" i="19"/>
  <c r="G79" i="19"/>
  <c r="H79" i="19"/>
  <c r="E89" i="19"/>
  <c r="F89" i="19"/>
  <c r="G89" i="19"/>
  <c r="H89" i="19"/>
  <c r="E96" i="19"/>
  <c r="F96" i="19"/>
  <c r="G96" i="19"/>
  <c r="H96" i="19"/>
  <c r="E83" i="19"/>
  <c r="F83" i="19"/>
  <c r="G83" i="19"/>
  <c r="H83" i="19"/>
  <c r="E97" i="19"/>
  <c r="F97" i="19"/>
  <c r="G97" i="19"/>
  <c r="H97" i="19"/>
  <c r="E39" i="19"/>
  <c r="F39" i="19"/>
  <c r="G39" i="19"/>
  <c r="H39" i="19"/>
  <c r="F98" i="19"/>
  <c r="G98" i="19"/>
  <c r="H98" i="19"/>
  <c r="I37" i="19" l="1"/>
  <c r="I73" i="19"/>
  <c r="I82" i="19"/>
  <c r="I65" i="19"/>
  <c r="I87" i="19"/>
  <c r="I94" i="19"/>
  <c r="I93" i="19"/>
  <c r="I63" i="19"/>
  <c r="I34" i="19"/>
  <c r="I88" i="19"/>
  <c r="I8" i="20"/>
  <c r="I15" i="20"/>
  <c r="I26" i="20"/>
  <c r="I20" i="19"/>
  <c r="I42" i="19"/>
  <c r="I74" i="19"/>
  <c r="I59" i="19"/>
  <c r="I35" i="19"/>
  <c r="I55" i="19"/>
  <c r="I69" i="19"/>
  <c r="I4" i="20"/>
  <c r="I28" i="20"/>
  <c r="I39" i="19"/>
  <c r="I83" i="19"/>
  <c r="I89" i="19"/>
  <c r="I62" i="19"/>
  <c r="I36" i="19"/>
  <c r="I95" i="19"/>
  <c r="I54" i="19"/>
  <c r="I7" i="19"/>
  <c r="I92" i="19"/>
  <c r="I98" i="19"/>
  <c r="I97" i="19"/>
  <c r="I96" i="19"/>
  <c r="I79" i="19"/>
  <c r="I56" i="19"/>
  <c r="I5" i="19"/>
  <c r="I85" i="19"/>
  <c r="I38" i="19"/>
  <c r="I77" i="19"/>
  <c r="I45" i="19"/>
  <c r="I44" i="19"/>
  <c r="I12" i="19"/>
  <c r="I76" i="19"/>
  <c r="I25" i="19"/>
  <c r="I61" i="19"/>
  <c r="I91" i="19"/>
  <c r="I48" i="19"/>
  <c r="I6" i="19"/>
  <c r="I19" i="20"/>
  <c r="I16" i="20"/>
  <c r="I22" i="20"/>
  <c r="I17" i="20"/>
  <c r="I13" i="20"/>
  <c r="I25" i="20"/>
  <c r="E6" i="17"/>
  <c r="F6" i="17"/>
  <c r="G6" i="17"/>
  <c r="H6" i="17"/>
  <c r="E9" i="17"/>
  <c r="F9" i="17"/>
  <c r="G9" i="17"/>
  <c r="H9" i="17"/>
  <c r="E10" i="17"/>
  <c r="F10" i="17"/>
  <c r="G10" i="17"/>
  <c r="H10" i="17"/>
  <c r="E21" i="18"/>
  <c r="F21" i="18"/>
  <c r="G21" i="18"/>
  <c r="H21" i="18"/>
  <c r="I21" i="18"/>
  <c r="E23" i="18"/>
  <c r="F23" i="18"/>
  <c r="G23" i="18"/>
  <c r="H23" i="18"/>
  <c r="I23" i="18"/>
  <c r="E22" i="18"/>
  <c r="F22" i="18"/>
  <c r="G22" i="18"/>
  <c r="H22" i="18"/>
  <c r="I22" i="18"/>
  <c r="E14" i="18"/>
  <c r="F14" i="18"/>
  <c r="G14" i="18"/>
  <c r="H14" i="18"/>
  <c r="I14" i="18"/>
  <c r="E20" i="18"/>
  <c r="F20" i="18"/>
  <c r="G20" i="18"/>
  <c r="H20" i="18"/>
  <c r="I20" i="18"/>
  <c r="E16" i="18"/>
  <c r="F16" i="18"/>
  <c r="G16" i="18"/>
  <c r="H16" i="18"/>
  <c r="I16" i="18"/>
  <c r="E13" i="18"/>
  <c r="F13" i="18"/>
  <c r="G13" i="18"/>
  <c r="H13" i="18"/>
  <c r="I13" i="18"/>
  <c r="E15" i="16"/>
  <c r="F15" i="16"/>
  <c r="G15" i="16"/>
  <c r="H15" i="16"/>
  <c r="I15" i="16"/>
  <c r="E13" i="16"/>
  <c r="F13" i="16"/>
  <c r="G13" i="16"/>
  <c r="H13" i="16"/>
  <c r="I13" i="16"/>
  <c r="E20" i="15"/>
  <c r="F20" i="15"/>
  <c r="G20" i="15"/>
  <c r="H20" i="15"/>
  <c r="I20" i="15"/>
  <c r="E24" i="15"/>
  <c r="F24" i="15"/>
  <c r="G24" i="15"/>
  <c r="H24" i="15"/>
  <c r="I24" i="15"/>
  <c r="E22" i="15"/>
  <c r="F22" i="15"/>
  <c r="G22" i="15"/>
  <c r="H22" i="15"/>
  <c r="I22" i="15"/>
  <c r="E21" i="15"/>
  <c r="F21" i="15"/>
  <c r="G21" i="15"/>
  <c r="H21" i="15"/>
  <c r="I21" i="15"/>
  <c r="E14" i="15"/>
  <c r="F14" i="15"/>
  <c r="G14" i="15"/>
  <c r="H14" i="15"/>
  <c r="I14" i="15"/>
  <c r="E18" i="15"/>
  <c r="F18" i="15"/>
  <c r="G18" i="15"/>
  <c r="H18" i="15"/>
  <c r="I18" i="15"/>
  <c r="E15" i="15"/>
  <c r="F15" i="15"/>
  <c r="G15" i="15"/>
  <c r="H15" i="15"/>
  <c r="I15" i="15"/>
  <c r="E16" i="15"/>
  <c r="F16" i="15"/>
  <c r="G16" i="15"/>
  <c r="H16" i="15"/>
  <c r="I16" i="15"/>
  <c r="E23" i="15"/>
  <c r="F23" i="15"/>
  <c r="G23" i="15"/>
  <c r="H23" i="15"/>
  <c r="I23" i="15"/>
  <c r="E19" i="15"/>
  <c r="F19" i="15"/>
  <c r="G19" i="15"/>
  <c r="H19" i="15"/>
  <c r="I19" i="15"/>
  <c r="C2" i="15"/>
  <c r="C4" i="15"/>
  <c r="C3" i="15"/>
  <c r="C6" i="15"/>
  <c r="C5" i="15"/>
  <c r="C8" i="15"/>
  <c r="C7" i="15"/>
  <c r="C11" i="15"/>
  <c r="C9" i="15"/>
  <c r="C10" i="15"/>
  <c r="C12" i="15"/>
  <c r="C13" i="15"/>
  <c r="C17" i="15"/>
  <c r="E2" i="14"/>
  <c r="F2" i="14"/>
  <c r="G2" i="14"/>
  <c r="H2" i="14"/>
  <c r="I2" i="14"/>
  <c r="J2" i="14"/>
  <c r="E6" i="14"/>
  <c r="F6" i="14"/>
  <c r="G6" i="14"/>
  <c r="H6" i="14"/>
  <c r="I6" i="14"/>
  <c r="J6" i="14"/>
  <c r="E48" i="12"/>
  <c r="F48" i="12"/>
  <c r="G48" i="12"/>
  <c r="H48" i="12"/>
  <c r="I48" i="12"/>
  <c r="J48" i="12"/>
  <c r="E52" i="12"/>
  <c r="F52" i="12"/>
  <c r="G52" i="12"/>
  <c r="H52" i="12"/>
  <c r="I52" i="12"/>
  <c r="J52" i="12"/>
  <c r="E30" i="12"/>
  <c r="F30" i="12"/>
  <c r="G30" i="12"/>
  <c r="H30" i="12"/>
  <c r="I30" i="12"/>
  <c r="J30" i="12"/>
  <c r="I9" i="17" l="1"/>
  <c r="I10" i="17"/>
  <c r="I6" i="17"/>
  <c r="J13" i="18"/>
  <c r="J16" i="18"/>
  <c r="J22" i="18"/>
  <c r="J23" i="18"/>
  <c r="J20" i="18"/>
  <c r="J14" i="18"/>
  <c r="J21" i="18"/>
  <c r="J15" i="16"/>
  <c r="J13" i="16"/>
  <c r="J20" i="15"/>
  <c r="J21" i="15"/>
  <c r="J24" i="15"/>
  <c r="J19" i="15"/>
  <c r="J23" i="15"/>
  <c r="J14" i="15"/>
  <c r="J22" i="15"/>
  <c r="J18" i="15"/>
  <c r="J16" i="15"/>
  <c r="J15" i="15"/>
  <c r="K6" i="14"/>
  <c r="K2" i="14"/>
  <c r="K52" i="12"/>
  <c r="K30" i="12"/>
  <c r="K48" i="12"/>
  <c r="K117" i="1"/>
  <c r="K92" i="1"/>
  <c r="K90" i="1"/>
  <c r="K99" i="1"/>
  <c r="K93" i="1"/>
  <c r="K103" i="1"/>
  <c r="K84" i="1"/>
  <c r="K88" i="1"/>
  <c r="K110" i="1"/>
  <c r="K98" i="1"/>
  <c r="C59" i="12"/>
  <c r="C60" i="12"/>
  <c r="C2" i="20"/>
  <c r="C3" i="20"/>
  <c r="C5" i="20"/>
  <c r="C7" i="20"/>
  <c r="C9" i="20"/>
  <c r="C10" i="20"/>
  <c r="C14" i="20"/>
  <c r="C6" i="20"/>
  <c r="C11" i="20"/>
  <c r="C20" i="20"/>
  <c r="D2" i="20"/>
  <c r="E2" i="20"/>
  <c r="F2" i="20"/>
  <c r="G2" i="20"/>
  <c r="H2" i="20"/>
  <c r="I2" i="20" l="1"/>
  <c r="K79" i="1"/>
  <c r="K50" i="1"/>
  <c r="K53" i="1"/>
  <c r="K56" i="1"/>
  <c r="K33" i="1"/>
  <c r="K26" i="1"/>
  <c r="K14" i="1"/>
  <c r="K10" i="1"/>
  <c r="K102" i="1"/>
  <c r="K80" i="1"/>
  <c r="K97" i="1"/>
  <c r="K91" i="1"/>
  <c r="K19" i="1"/>
  <c r="K57" i="1"/>
  <c r="K68" i="1"/>
  <c r="K39" i="1"/>
  <c r="K43" i="1"/>
  <c r="K35" i="1"/>
  <c r="K54" i="1"/>
  <c r="K70" i="1"/>
  <c r="K73" i="1"/>
  <c r="K60" i="1"/>
  <c r="K82" i="1"/>
  <c r="K119" i="1"/>
  <c r="K61" i="1"/>
  <c r="K28" i="1"/>
  <c r="K41" i="1"/>
  <c r="K31" i="1"/>
  <c r="K85" i="1"/>
  <c r="K11" i="1"/>
  <c r="K77" i="1"/>
  <c r="K59" i="1"/>
  <c r="K78" i="1"/>
  <c r="K32" i="1"/>
  <c r="K24" i="1"/>
  <c r="K20" i="1"/>
  <c r="K86" i="1"/>
  <c r="K13" i="1"/>
  <c r="K81" i="1"/>
  <c r="K4" i="1"/>
  <c r="K9" i="1"/>
  <c r="K96" i="1"/>
  <c r="K83" i="1"/>
  <c r="K75" i="1"/>
  <c r="K69" i="1"/>
  <c r="K89" i="1"/>
  <c r="K109" i="1"/>
  <c r="K5" i="1"/>
  <c r="K62" i="1"/>
  <c r="K71" i="1"/>
  <c r="K65" i="1"/>
  <c r="K40" i="1"/>
  <c r="K58" i="1"/>
  <c r="K25" i="1"/>
  <c r="K37" i="1"/>
  <c r="K30" i="1"/>
  <c r="K23" i="1"/>
  <c r="K21" i="1"/>
  <c r="K8" i="1"/>
  <c r="K7" i="1"/>
  <c r="K3" i="1"/>
  <c r="K38" i="1"/>
  <c r="K48" i="1"/>
  <c r="K2" i="1"/>
  <c r="K104" i="1"/>
  <c r="K105" i="1"/>
  <c r="K72" i="1"/>
  <c r="K74" i="1"/>
  <c r="K76" i="1"/>
  <c r="K87" i="1"/>
  <c r="K27" i="1"/>
  <c r="K66" i="1"/>
  <c r="K64" i="1"/>
  <c r="K67" i="1"/>
  <c r="K55" i="1"/>
  <c r="K47" i="1"/>
  <c r="K29" i="1"/>
  <c r="K42" i="1"/>
  <c r="K17" i="1"/>
  <c r="K22" i="1"/>
  <c r="K12" i="1"/>
  <c r="K6" i="1"/>
  <c r="K100" i="1"/>
  <c r="K94" i="1"/>
  <c r="K101" i="1"/>
  <c r="K45" i="1"/>
  <c r="K108" i="1"/>
  <c r="K107" i="1"/>
  <c r="K44" i="1"/>
  <c r="K49" i="1"/>
  <c r="K63" i="1"/>
  <c r="K52" i="1"/>
  <c r="K36" i="1"/>
  <c r="K34" i="1"/>
  <c r="K46" i="1"/>
  <c r="K16" i="1"/>
  <c r="K18" i="1"/>
  <c r="K15" i="1"/>
  <c r="D6" i="20"/>
  <c r="E6" i="20"/>
  <c r="F6" i="20"/>
  <c r="G6" i="20"/>
  <c r="H6" i="20"/>
  <c r="D5" i="20"/>
  <c r="E5" i="20"/>
  <c r="F5" i="20"/>
  <c r="G5" i="20"/>
  <c r="H5" i="20"/>
  <c r="D10" i="20"/>
  <c r="E10" i="20"/>
  <c r="F10" i="20"/>
  <c r="G10" i="20"/>
  <c r="H10" i="20"/>
  <c r="D14" i="20"/>
  <c r="E14" i="20"/>
  <c r="F14" i="20"/>
  <c r="G14" i="20"/>
  <c r="H14" i="20"/>
  <c r="D9" i="20"/>
  <c r="E9" i="20"/>
  <c r="F9" i="20"/>
  <c r="G9" i="20"/>
  <c r="H9" i="20"/>
  <c r="D7" i="20"/>
  <c r="E7" i="20"/>
  <c r="F7" i="20"/>
  <c r="G7" i="20"/>
  <c r="H7" i="20"/>
  <c r="D11" i="20"/>
  <c r="E11" i="20"/>
  <c r="F11" i="20"/>
  <c r="G11" i="20"/>
  <c r="H11" i="20"/>
  <c r="D20" i="20"/>
  <c r="E20" i="20"/>
  <c r="F20" i="20"/>
  <c r="G20" i="20"/>
  <c r="H20" i="20"/>
  <c r="C21" i="20"/>
  <c r="D21" i="20"/>
  <c r="E21" i="20"/>
  <c r="F21" i="20"/>
  <c r="G21" i="20"/>
  <c r="H21" i="20"/>
  <c r="C23" i="20"/>
  <c r="D23" i="20"/>
  <c r="E23" i="20"/>
  <c r="F23" i="20"/>
  <c r="G23" i="20"/>
  <c r="H23" i="20"/>
  <c r="C24" i="20"/>
  <c r="D24" i="20"/>
  <c r="E24" i="20"/>
  <c r="F24" i="20"/>
  <c r="G24" i="20"/>
  <c r="H24" i="20"/>
  <c r="C27" i="20"/>
  <c r="D27" i="20"/>
  <c r="E27" i="20"/>
  <c r="F27" i="20"/>
  <c r="G27" i="20"/>
  <c r="H27" i="20"/>
  <c r="H3" i="20"/>
  <c r="G3" i="20"/>
  <c r="F3" i="20"/>
  <c r="E3" i="20"/>
  <c r="D2" i="19"/>
  <c r="E2" i="19"/>
  <c r="F2" i="19"/>
  <c r="G2" i="19"/>
  <c r="H2" i="19"/>
  <c r="D3" i="19"/>
  <c r="E3" i="19"/>
  <c r="F3" i="19"/>
  <c r="G3" i="19"/>
  <c r="H3" i="19"/>
  <c r="D41" i="19"/>
  <c r="E41" i="19"/>
  <c r="F41" i="19"/>
  <c r="G41" i="19"/>
  <c r="H41" i="19"/>
  <c r="D8" i="19"/>
  <c r="E8" i="19"/>
  <c r="F8" i="19"/>
  <c r="G8" i="19"/>
  <c r="H8" i="19"/>
  <c r="D4" i="19"/>
  <c r="E4" i="19"/>
  <c r="F4" i="19"/>
  <c r="G4" i="19"/>
  <c r="H4" i="19"/>
  <c r="D11" i="19"/>
  <c r="E11" i="19"/>
  <c r="F11" i="19"/>
  <c r="G11" i="19"/>
  <c r="H11" i="19"/>
  <c r="D9" i="19"/>
  <c r="E9" i="19"/>
  <c r="F9" i="19"/>
  <c r="G9" i="19"/>
  <c r="H9" i="19"/>
  <c r="D10" i="19"/>
  <c r="E10" i="19"/>
  <c r="F10" i="19"/>
  <c r="G10" i="19"/>
  <c r="H10" i="19"/>
  <c r="D43" i="19"/>
  <c r="E43" i="19"/>
  <c r="F43" i="19"/>
  <c r="G43" i="19"/>
  <c r="H43" i="19"/>
  <c r="D15" i="19"/>
  <c r="E15" i="19"/>
  <c r="F15" i="19"/>
  <c r="G15" i="19"/>
  <c r="H15" i="19"/>
  <c r="D46" i="19"/>
  <c r="E46" i="19"/>
  <c r="F46" i="19"/>
  <c r="G46" i="19"/>
  <c r="H46" i="19"/>
  <c r="D14" i="19"/>
  <c r="E14" i="19"/>
  <c r="F14" i="19"/>
  <c r="G14" i="19"/>
  <c r="H14" i="19"/>
  <c r="D16" i="19"/>
  <c r="E16" i="19"/>
  <c r="F16" i="19"/>
  <c r="G16" i="19"/>
  <c r="H16" i="19"/>
  <c r="D47" i="19"/>
  <c r="E47" i="19"/>
  <c r="F47" i="19"/>
  <c r="G47" i="19"/>
  <c r="H47" i="19"/>
  <c r="D49" i="19"/>
  <c r="E49" i="19"/>
  <c r="F49" i="19"/>
  <c r="G49" i="19"/>
  <c r="H49" i="19"/>
  <c r="D13" i="19"/>
  <c r="E13" i="19"/>
  <c r="F13" i="19"/>
  <c r="G13" i="19"/>
  <c r="H13" i="19"/>
  <c r="D18" i="19"/>
  <c r="E18" i="19"/>
  <c r="F18" i="19"/>
  <c r="G18" i="19"/>
  <c r="H18" i="19"/>
  <c r="D26" i="19"/>
  <c r="E26" i="19"/>
  <c r="F26" i="19"/>
  <c r="G26" i="19"/>
  <c r="H26" i="19"/>
  <c r="D50" i="19"/>
  <c r="E50" i="19"/>
  <c r="F50" i="19"/>
  <c r="G50" i="19"/>
  <c r="H50" i="19"/>
  <c r="D17" i="19"/>
  <c r="E17" i="19"/>
  <c r="F17" i="19"/>
  <c r="G17" i="19"/>
  <c r="H17" i="19"/>
  <c r="D19" i="19"/>
  <c r="E19" i="19"/>
  <c r="F19" i="19"/>
  <c r="G19" i="19"/>
  <c r="H19" i="19"/>
  <c r="D52" i="19"/>
  <c r="E52" i="19"/>
  <c r="F52" i="19"/>
  <c r="G52" i="19"/>
  <c r="H52" i="19"/>
  <c r="D21" i="19"/>
  <c r="E21" i="19"/>
  <c r="F21" i="19"/>
  <c r="G21" i="19"/>
  <c r="H21" i="19"/>
  <c r="D22" i="19"/>
  <c r="E22" i="19"/>
  <c r="F22" i="19"/>
  <c r="G22" i="19"/>
  <c r="H22" i="19"/>
  <c r="D58" i="19"/>
  <c r="E58" i="19"/>
  <c r="F58" i="19"/>
  <c r="G58" i="19"/>
  <c r="H58" i="19"/>
  <c r="D23" i="19"/>
  <c r="E23" i="19"/>
  <c r="F23" i="19"/>
  <c r="G23" i="19"/>
  <c r="H23" i="19"/>
  <c r="D31" i="19"/>
  <c r="E31" i="19"/>
  <c r="F31" i="19"/>
  <c r="G31" i="19"/>
  <c r="H31" i="19"/>
  <c r="D60" i="19"/>
  <c r="E60" i="19"/>
  <c r="F60" i="19"/>
  <c r="G60" i="19"/>
  <c r="H60" i="19"/>
  <c r="D30" i="19"/>
  <c r="E30" i="19"/>
  <c r="F30" i="19"/>
  <c r="G30" i="19"/>
  <c r="H30" i="19"/>
  <c r="D33" i="19"/>
  <c r="E33" i="19"/>
  <c r="F33" i="19"/>
  <c r="G33" i="19"/>
  <c r="H33" i="19"/>
  <c r="D29" i="19"/>
  <c r="E29" i="19"/>
  <c r="F29" i="19"/>
  <c r="G29" i="19"/>
  <c r="H29" i="19"/>
  <c r="D24" i="19"/>
  <c r="E24" i="19"/>
  <c r="F24" i="19"/>
  <c r="G24" i="19"/>
  <c r="H24" i="19"/>
  <c r="D27" i="19"/>
  <c r="E27" i="19"/>
  <c r="F27" i="19"/>
  <c r="G27" i="19"/>
  <c r="H27" i="19"/>
  <c r="D64" i="19"/>
  <c r="E64" i="19"/>
  <c r="F64" i="19"/>
  <c r="G64" i="19"/>
  <c r="H64" i="19"/>
  <c r="D68" i="19"/>
  <c r="E68" i="19"/>
  <c r="F68" i="19"/>
  <c r="G68" i="19"/>
  <c r="H68" i="19"/>
  <c r="D72" i="19"/>
  <c r="E72" i="19"/>
  <c r="F72" i="19"/>
  <c r="G72" i="19"/>
  <c r="H72" i="19"/>
  <c r="D28" i="19"/>
  <c r="E28" i="19"/>
  <c r="F28" i="19"/>
  <c r="G28" i="19"/>
  <c r="H28" i="19"/>
  <c r="D32" i="19"/>
  <c r="E32" i="19"/>
  <c r="F32" i="19"/>
  <c r="G32" i="19"/>
  <c r="H32" i="19"/>
  <c r="D78" i="19"/>
  <c r="E78" i="19"/>
  <c r="F78" i="19"/>
  <c r="G78" i="19"/>
  <c r="H78" i="19"/>
  <c r="D80" i="19"/>
  <c r="E80" i="19"/>
  <c r="F80" i="19"/>
  <c r="G80" i="19"/>
  <c r="H80" i="19"/>
  <c r="D81" i="19"/>
  <c r="E81" i="19"/>
  <c r="F81" i="19"/>
  <c r="G81" i="19"/>
  <c r="H81" i="19"/>
  <c r="D90" i="19"/>
  <c r="E90" i="19"/>
  <c r="F90" i="19"/>
  <c r="G90" i="19"/>
  <c r="H90" i="19"/>
  <c r="H40" i="19"/>
  <c r="G40" i="19"/>
  <c r="F40" i="19"/>
  <c r="E40" i="19"/>
  <c r="C8" i="17"/>
  <c r="D8" i="17"/>
  <c r="E8" i="17"/>
  <c r="F8" i="17"/>
  <c r="G8" i="17"/>
  <c r="H8" i="17"/>
  <c r="C2" i="17"/>
  <c r="D2" i="17"/>
  <c r="E2" i="17"/>
  <c r="F2" i="17"/>
  <c r="G2" i="17"/>
  <c r="H2" i="17"/>
  <c r="C7" i="17"/>
  <c r="D7" i="17"/>
  <c r="E7" i="17"/>
  <c r="F7" i="17"/>
  <c r="G7" i="17"/>
  <c r="H7" i="17"/>
  <c r="C5" i="17"/>
  <c r="D5" i="17"/>
  <c r="E5" i="17"/>
  <c r="F5" i="17"/>
  <c r="G5" i="17"/>
  <c r="H5" i="17"/>
  <c r="C4" i="17"/>
  <c r="D4" i="17"/>
  <c r="E4" i="17"/>
  <c r="F4" i="17"/>
  <c r="G4" i="17"/>
  <c r="H4" i="17"/>
  <c r="C2" i="18"/>
  <c r="D2" i="18"/>
  <c r="E2" i="18"/>
  <c r="F2" i="18"/>
  <c r="G2" i="18"/>
  <c r="H2" i="18"/>
  <c r="I2" i="18"/>
  <c r="C8" i="18"/>
  <c r="D8" i="18"/>
  <c r="E8" i="18"/>
  <c r="F8" i="18"/>
  <c r="G8" i="18"/>
  <c r="H8" i="18"/>
  <c r="I8" i="18"/>
  <c r="C5" i="18"/>
  <c r="D5" i="18"/>
  <c r="E5" i="18"/>
  <c r="F5" i="18"/>
  <c r="G5" i="18"/>
  <c r="H5" i="18"/>
  <c r="I5" i="18"/>
  <c r="C3" i="18"/>
  <c r="D3" i="18"/>
  <c r="E3" i="18"/>
  <c r="F3" i="18"/>
  <c r="G3" i="18"/>
  <c r="H3" i="18"/>
  <c r="I3" i="18"/>
  <c r="C9" i="18"/>
  <c r="D9" i="18"/>
  <c r="E9" i="18"/>
  <c r="F9" i="18"/>
  <c r="G9" i="18"/>
  <c r="H9" i="18"/>
  <c r="I9" i="18"/>
  <c r="C4" i="18"/>
  <c r="D4" i="18"/>
  <c r="E4" i="18"/>
  <c r="F4" i="18"/>
  <c r="G4" i="18"/>
  <c r="H4" i="18"/>
  <c r="I4" i="18"/>
  <c r="C10" i="18"/>
  <c r="D10" i="18"/>
  <c r="E10" i="18"/>
  <c r="F10" i="18"/>
  <c r="G10" i="18"/>
  <c r="H10" i="18"/>
  <c r="I10" i="18"/>
  <c r="C6" i="18"/>
  <c r="D6" i="18"/>
  <c r="E6" i="18"/>
  <c r="F6" i="18"/>
  <c r="G6" i="18"/>
  <c r="H6" i="18"/>
  <c r="I6" i="18"/>
  <c r="C7" i="18"/>
  <c r="D7" i="18"/>
  <c r="E7" i="18"/>
  <c r="F7" i="18"/>
  <c r="G7" i="18"/>
  <c r="H7" i="18"/>
  <c r="I7" i="18"/>
  <c r="C17" i="18"/>
  <c r="D17" i="18"/>
  <c r="E17" i="18"/>
  <c r="F17" i="18"/>
  <c r="G17" i="18"/>
  <c r="H17" i="18"/>
  <c r="I17" i="18"/>
  <c r="C11" i="18"/>
  <c r="D11" i="18"/>
  <c r="E11" i="18"/>
  <c r="F11" i="18"/>
  <c r="G11" i="18"/>
  <c r="H11" i="18"/>
  <c r="I11" i="18"/>
  <c r="C18" i="18"/>
  <c r="D18" i="18"/>
  <c r="E18" i="18"/>
  <c r="F18" i="18"/>
  <c r="G18" i="18"/>
  <c r="H18" i="18"/>
  <c r="I18" i="18"/>
  <c r="C19" i="18"/>
  <c r="D19" i="18"/>
  <c r="E19" i="18"/>
  <c r="F19" i="18"/>
  <c r="G19" i="18"/>
  <c r="H19" i="18"/>
  <c r="I19" i="18"/>
  <c r="C15" i="18"/>
  <c r="D15" i="18"/>
  <c r="E15" i="18"/>
  <c r="F15" i="18"/>
  <c r="G15" i="18"/>
  <c r="H15" i="18"/>
  <c r="I15" i="18"/>
  <c r="C12" i="18"/>
  <c r="D12" i="18"/>
  <c r="E12" i="18"/>
  <c r="F12" i="18"/>
  <c r="G12" i="18"/>
  <c r="H12" i="18"/>
  <c r="I12" i="18"/>
  <c r="D7" i="15"/>
  <c r="E7" i="15"/>
  <c r="F7" i="15"/>
  <c r="G7" i="15"/>
  <c r="H7" i="15"/>
  <c r="I7" i="15"/>
  <c r="D5" i="15"/>
  <c r="E5" i="15"/>
  <c r="F5" i="15"/>
  <c r="G5" i="15"/>
  <c r="H5" i="15"/>
  <c r="I5" i="15"/>
  <c r="D8" i="15"/>
  <c r="E8" i="15"/>
  <c r="F8" i="15"/>
  <c r="G8" i="15"/>
  <c r="H8" i="15"/>
  <c r="I8" i="15"/>
  <c r="D11" i="15"/>
  <c r="E11" i="15"/>
  <c r="F11" i="15"/>
  <c r="G11" i="15"/>
  <c r="H11" i="15"/>
  <c r="I11" i="15"/>
  <c r="D4" i="15"/>
  <c r="E4" i="15"/>
  <c r="F4" i="15"/>
  <c r="G4" i="15"/>
  <c r="H4" i="15"/>
  <c r="I4" i="15"/>
  <c r="D9" i="15"/>
  <c r="E9" i="15"/>
  <c r="F9" i="15"/>
  <c r="G9" i="15"/>
  <c r="H9" i="15"/>
  <c r="I9" i="15"/>
  <c r="D17" i="15"/>
  <c r="E17" i="15"/>
  <c r="F17" i="15"/>
  <c r="G17" i="15"/>
  <c r="H17" i="15"/>
  <c r="I17" i="15"/>
  <c r="D10" i="15"/>
  <c r="E10" i="15"/>
  <c r="F10" i="15"/>
  <c r="G10" i="15"/>
  <c r="H10" i="15"/>
  <c r="I10" i="15"/>
  <c r="D12" i="15"/>
  <c r="E12" i="15"/>
  <c r="F12" i="15"/>
  <c r="G12" i="15"/>
  <c r="H12" i="15"/>
  <c r="I12" i="15"/>
  <c r="D13" i="15"/>
  <c r="E13" i="15"/>
  <c r="F13" i="15"/>
  <c r="G13" i="15"/>
  <c r="H13" i="15"/>
  <c r="I13" i="15"/>
  <c r="C4" i="16"/>
  <c r="D4" i="16"/>
  <c r="E4" i="16"/>
  <c r="F4" i="16"/>
  <c r="G4" i="16"/>
  <c r="H4" i="16"/>
  <c r="I4" i="16"/>
  <c r="C3" i="16"/>
  <c r="D3" i="16"/>
  <c r="E3" i="16"/>
  <c r="F3" i="16"/>
  <c r="G3" i="16"/>
  <c r="H3" i="16"/>
  <c r="I3" i="16"/>
  <c r="C12" i="16"/>
  <c r="D12" i="16"/>
  <c r="E12" i="16"/>
  <c r="F12" i="16"/>
  <c r="G12" i="16"/>
  <c r="H12" i="16"/>
  <c r="I12" i="16"/>
  <c r="C6" i="16"/>
  <c r="D6" i="16"/>
  <c r="E6" i="16"/>
  <c r="F6" i="16"/>
  <c r="G6" i="16"/>
  <c r="H6" i="16"/>
  <c r="I6" i="16"/>
  <c r="C5" i="16"/>
  <c r="D5" i="16"/>
  <c r="E5" i="16"/>
  <c r="F5" i="16"/>
  <c r="G5" i="16"/>
  <c r="H5" i="16"/>
  <c r="I5" i="16"/>
  <c r="C7" i="16"/>
  <c r="D7" i="16"/>
  <c r="E7" i="16"/>
  <c r="F7" i="16"/>
  <c r="G7" i="16"/>
  <c r="H7" i="16"/>
  <c r="I7" i="16"/>
  <c r="C8" i="16"/>
  <c r="D8" i="16"/>
  <c r="E8" i="16"/>
  <c r="F8" i="16"/>
  <c r="G8" i="16"/>
  <c r="H8" i="16"/>
  <c r="I8" i="16"/>
  <c r="C9" i="16"/>
  <c r="D9" i="16"/>
  <c r="E9" i="16"/>
  <c r="F9" i="16"/>
  <c r="G9" i="16"/>
  <c r="H9" i="16"/>
  <c r="I9" i="16"/>
  <c r="C10" i="16"/>
  <c r="D10" i="16"/>
  <c r="E10" i="16"/>
  <c r="F10" i="16"/>
  <c r="G10" i="16"/>
  <c r="H10" i="16"/>
  <c r="I10" i="16"/>
  <c r="C14" i="16"/>
  <c r="D14" i="16"/>
  <c r="E14" i="16"/>
  <c r="F14" i="16"/>
  <c r="G14" i="16"/>
  <c r="H14" i="16"/>
  <c r="I14" i="16"/>
  <c r="C11" i="16"/>
  <c r="D11" i="16"/>
  <c r="E11" i="16"/>
  <c r="F11" i="16"/>
  <c r="G11" i="16"/>
  <c r="H11" i="16"/>
  <c r="I11" i="16"/>
  <c r="I2" i="16"/>
  <c r="H2" i="16"/>
  <c r="G2" i="16"/>
  <c r="F2" i="16"/>
  <c r="E2" i="16"/>
  <c r="D3" i="15"/>
  <c r="E3" i="15"/>
  <c r="F3" i="15"/>
  <c r="G3" i="15"/>
  <c r="H3" i="15"/>
  <c r="I3" i="15"/>
  <c r="D6" i="15"/>
  <c r="E6" i="15"/>
  <c r="F6" i="15"/>
  <c r="G6" i="15"/>
  <c r="H6" i="15"/>
  <c r="I6" i="15"/>
  <c r="F5" i="14"/>
  <c r="G5" i="14"/>
  <c r="H5" i="14"/>
  <c r="I5" i="14"/>
  <c r="J5" i="14"/>
  <c r="F3" i="14"/>
  <c r="G3" i="14"/>
  <c r="H3" i="14"/>
  <c r="I3" i="14"/>
  <c r="J3" i="14"/>
  <c r="J4" i="14"/>
  <c r="I4" i="14"/>
  <c r="H4" i="14"/>
  <c r="G4" i="14"/>
  <c r="F4" i="14"/>
  <c r="E5" i="14"/>
  <c r="E3" i="14"/>
  <c r="E4" i="14"/>
  <c r="C5" i="14"/>
  <c r="D5" i="14"/>
  <c r="C3" i="14"/>
  <c r="D3" i="14"/>
  <c r="D3" i="13"/>
  <c r="E3" i="13"/>
  <c r="F3" i="13"/>
  <c r="G3" i="13"/>
  <c r="H3" i="13"/>
  <c r="I3" i="13"/>
  <c r="J3" i="13"/>
  <c r="D4" i="13"/>
  <c r="E4" i="13"/>
  <c r="F4" i="13"/>
  <c r="G4" i="13"/>
  <c r="H4" i="13"/>
  <c r="I4" i="13"/>
  <c r="J4" i="13"/>
  <c r="D5" i="13"/>
  <c r="E5" i="13"/>
  <c r="F5" i="13"/>
  <c r="G5" i="13"/>
  <c r="H5" i="13"/>
  <c r="I5" i="13"/>
  <c r="J5" i="13"/>
  <c r="D6" i="13"/>
  <c r="E6" i="13"/>
  <c r="F6" i="13"/>
  <c r="G6" i="13"/>
  <c r="H6" i="13"/>
  <c r="I6" i="13"/>
  <c r="J6" i="13"/>
  <c r="J6" i="18" l="1"/>
  <c r="J9" i="16"/>
  <c r="I27" i="20"/>
  <c r="I23" i="20"/>
  <c r="I20" i="20"/>
  <c r="I7" i="20"/>
  <c r="I14" i="20"/>
  <c r="I52" i="19"/>
  <c r="I17" i="19"/>
  <c r="I26" i="19"/>
  <c r="I8" i="19"/>
  <c r="I81" i="19"/>
  <c r="I28" i="19"/>
  <c r="I27" i="19"/>
  <c r="I30" i="19"/>
  <c r="I18" i="19"/>
  <c r="I16" i="19"/>
  <c r="I43" i="19"/>
  <c r="I4" i="19"/>
  <c r="I2" i="19"/>
  <c r="J19" i="18"/>
  <c r="J7" i="18"/>
  <c r="J9" i="18"/>
  <c r="J2" i="18"/>
  <c r="J15" i="18"/>
  <c r="J17" i="18"/>
  <c r="J4" i="18"/>
  <c r="J8" i="18"/>
  <c r="J12" i="18"/>
  <c r="J11" i="18"/>
  <c r="J10" i="18"/>
  <c r="J5" i="18"/>
  <c r="J18" i="18"/>
  <c r="J3" i="18"/>
  <c r="K6" i="13"/>
  <c r="I41" i="19"/>
  <c r="I22" i="19"/>
  <c r="J14" i="16"/>
  <c r="J17" i="15"/>
  <c r="J8" i="15"/>
  <c r="I13" i="19"/>
  <c r="I14" i="19"/>
  <c r="I10" i="19"/>
  <c r="J12" i="15"/>
  <c r="J4" i="15"/>
  <c r="J6" i="16"/>
  <c r="J10" i="15"/>
  <c r="J11" i="15"/>
  <c r="J7" i="15"/>
  <c r="I23" i="19"/>
  <c r="I68" i="19"/>
  <c r="I29" i="19"/>
  <c r="J13" i="15"/>
  <c r="J9" i="15"/>
  <c r="J5" i="15"/>
  <c r="I5" i="17"/>
  <c r="I80" i="19"/>
  <c r="I72" i="19"/>
  <c r="I24" i="19"/>
  <c r="I60" i="19"/>
  <c r="I24" i="20"/>
  <c r="I11" i="20"/>
  <c r="I10" i="20"/>
  <c r="I5" i="20"/>
  <c r="K5" i="13"/>
  <c r="K4" i="13"/>
  <c r="K3" i="13"/>
  <c r="I47" i="19"/>
  <c r="I21" i="20"/>
  <c r="I9" i="20"/>
  <c r="I6" i="20"/>
  <c r="I31" i="19"/>
  <c r="I21" i="19"/>
  <c r="I90" i="19"/>
  <c r="I32" i="19"/>
  <c r="I50" i="19"/>
  <c r="I15" i="19"/>
  <c r="I11" i="19"/>
  <c r="I78" i="19"/>
  <c r="I64" i="19"/>
  <c r="I33" i="19"/>
  <c r="I58" i="19"/>
  <c r="I19" i="19"/>
  <c r="I49" i="19"/>
  <c r="I46" i="19"/>
  <c r="I9" i="19"/>
  <c r="I3" i="19"/>
  <c r="I4" i="17"/>
  <c r="I8" i="17"/>
  <c r="I7" i="17"/>
  <c r="I2" i="17"/>
  <c r="J10" i="16"/>
  <c r="J7" i="16"/>
  <c r="J11" i="16"/>
  <c r="J8" i="16"/>
  <c r="J5" i="16"/>
  <c r="J3" i="16"/>
  <c r="J12" i="16"/>
  <c r="J4" i="16"/>
  <c r="J6" i="15"/>
  <c r="J3" i="15"/>
  <c r="K3" i="14"/>
  <c r="K5" i="14"/>
  <c r="C25" i="12"/>
  <c r="D25" i="12"/>
  <c r="E25" i="12"/>
  <c r="F25" i="12"/>
  <c r="G25" i="12"/>
  <c r="H25" i="12"/>
  <c r="I25" i="12"/>
  <c r="J25" i="12"/>
  <c r="C32" i="12"/>
  <c r="D32" i="12"/>
  <c r="E32" i="12"/>
  <c r="F32" i="12"/>
  <c r="G32" i="12"/>
  <c r="H32" i="12"/>
  <c r="I32" i="12"/>
  <c r="J32" i="12"/>
  <c r="C35" i="12"/>
  <c r="D35" i="12"/>
  <c r="E35" i="12"/>
  <c r="F35" i="12"/>
  <c r="G35" i="12"/>
  <c r="H35" i="12"/>
  <c r="I35" i="12"/>
  <c r="J35" i="12"/>
  <c r="C34" i="12"/>
  <c r="D34" i="12"/>
  <c r="E34" i="12"/>
  <c r="F34" i="12"/>
  <c r="G34" i="12"/>
  <c r="H34" i="12"/>
  <c r="I34" i="12"/>
  <c r="J34" i="12"/>
  <c r="C56" i="12"/>
  <c r="D56" i="12"/>
  <c r="E56" i="12"/>
  <c r="F56" i="12"/>
  <c r="G56" i="12"/>
  <c r="H56" i="12"/>
  <c r="I56" i="12"/>
  <c r="J56" i="12"/>
  <c r="C36" i="12"/>
  <c r="D36" i="12"/>
  <c r="E36" i="12"/>
  <c r="F36" i="12"/>
  <c r="G36" i="12"/>
  <c r="H36" i="12"/>
  <c r="I36" i="12"/>
  <c r="J36" i="12"/>
  <c r="C40" i="12"/>
  <c r="D40" i="12"/>
  <c r="E40" i="12"/>
  <c r="F40" i="12"/>
  <c r="G40" i="12"/>
  <c r="H40" i="12"/>
  <c r="I40" i="12"/>
  <c r="J40" i="12"/>
  <c r="C42" i="12"/>
  <c r="D42" i="12"/>
  <c r="E42" i="12"/>
  <c r="F42" i="12"/>
  <c r="G42" i="12"/>
  <c r="H42" i="12"/>
  <c r="I42" i="12"/>
  <c r="J42" i="12"/>
  <c r="C39" i="12"/>
  <c r="D39" i="12"/>
  <c r="E39" i="12"/>
  <c r="F39" i="12"/>
  <c r="G39" i="12"/>
  <c r="H39" i="12"/>
  <c r="I39" i="12"/>
  <c r="J39" i="12"/>
  <c r="C41" i="12"/>
  <c r="D41" i="12"/>
  <c r="E41" i="12"/>
  <c r="F41" i="12"/>
  <c r="G41" i="12"/>
  <c r="H41" i="12"/>
  <c r="I41" i="12"/>
  <c r="J41" i="12"/>
  <c r="C57" i="12"/>
  <c r="D57" i="12"/>
  <c r="E57" i="12"/>
  <c r="F57" i="12"/>
  <c r="G57" i="12"/>
  <c r="H57" i="12"/>
  <c r="I57" i="12"/>
  <c r="J57" i="12"/>
  <c r="C49" i="12"/>
  <c r="D49" i="12"/>
  <c r="E49" i="12"/>
  <c r="F49" i="12"/>
  <c r="G49" i="12"/>
  <c r="H49" i="12"/>
  <c r="I49" i="12"/>
  <c r="J49" i="12"/>
  <c r="C43" i="12"/>
  <c r="D43" i="12"/>
  <c r="E43" i="12"/>
  <c r="F43" i="12"/>
  <c r="G43" i="12"/>
  <c r="H43" i="12"/>
  <c r="I43" i="12"/>
  <c r="J43" i="12"/>
  <c r="C38" i="12"/>
  <c r="D38" i="12"/>
  <c r="E38" i="12"/>
  <c r="F38" i="12"/>
  <c r="G38" i="12"/>
  <c r="H38" i="12"/>
  <c r="I38" i="12"/>
  <c r="J38" i="12"/>
  <c r="C37" i="12"/>
  <c r="D37" i="12"/>
  <c r="E37" i="12"/>
  <c r="F37" i="12"/>
  <c r="G37" i="12"/>
  <c r="H37" i="12"/>
  <c r="I37" i="12"/>
  <c r="J37" i="12"/>
  <c r="C50" i="12"/>
  <c r="D50" i="12"/>
  <c r="E50" i="12"/>
  <c r="F50" i="12"/>
  <c r="G50" i="12"/>
  <c r="H50" i="12"/>
  <c r="I50" i="12"/>
  <c r="J50" i="12"/>
  <c r="D59" i="12"/>
  <c r="E59" i="12"/>
  <c r="F59" i="12"/>
  <c r="G59" i="12"/>
  <c r="H59" i="12"/>
  <c r="I59" i="12"/>
  <c r="J59" i="12"/>
  <c r="D60" i="12"/>
  <c r="E60" i="12"/>
  <c r="F60" i="12"/>
  <c r="G60" i="12"/>
  <c r="H60" i="12"/>
  <c r="I60" i="12"/>
  <c r="J60" i="12"/>
  <c r="C6" i="12"/>
  <c r="D6" i="12"/>
  <c r="E6" i="12"/>
  <c r="F6" i="12"/>
  <c r="G6" i="12"/>
  <c r="H6" i="12"/>
  <c r="I6" i="12"/>
  <c r="J6" i="12"/>
  <c r="C3" i="12"/>
  <c r="D3" i="12"/>
  <c r="E3" i="12"/>
  <c r="F3" i="12"/>
  <c r="G3" i="12"/>
  <c r="H3" i="12"/>
  <c r="I3" i="12"/>
  <c r="J3" i="12"/>
  <c r="C8" i="12"/>
  <c r="D8" i="12"/>
  <c r="E8" i="12"/>
  <c r="F8" i="12"/>
  <c r="G8" i="12"/>
  <c r="H8" i="12"/>
  <c r="I8" i="12"/>
  <c r="J8" i="12"/>
  <c r="C2" i="12"/>
  <c r="D2" i="12"/>
  <c r="E2" i="12"/>
  <c r="F2" i="12"/>
  <c r="G2" i="12"/>
  <c r="H2" i="12"/>
  <c r="I2" i="12"/>
  <c r="J2" i="12"/>
  <c r="C7" i="12"/>
  <c r="D7" i="12"/>
  <c r="E7" i="12"/>
  <c r="F7" i="12"/>
  <c r="G7" i="12"/>
  <c r="H7" i="12"/>
  <c r="I7" i="12"/>
  <c r="J7" i="12"/>
  <c r="C12" i="12"/>
  <c r="D12" i="12"/>
  <c r="E12" i="12"/>
  <c r="F12" i="12"/>
  <c r="G12" i="12"/>
  <c r="H12" i="12"/>
  <c r="I12" i="12"/>
  <c r="J12" i="12"/>
  <c r="C9" i="12"/>
  <c r="D9" i="12"/>
  <c r="E9" i="12"/>
  <c r="F9" i="12"/>
  <c r="G9" i="12"/>
  <c r="H9" i="12"/>
  <c r="I9" i="12"/>
  <c r="J9" i="12"/>
  <c r="C5" i="12"/>
  <c r="D5" i="12"/>
  <c r="E5" i="12"/>
  <c r="F5" i="12"/>
  <c r="G5" i="12"/>
  <c r="H5" i="12"/>
  <c r="I5" i="12"/>
  <c r="J5" i="12"/>
  <c r="C20" i="12"/>
  <c r="D20" i="12"/>
  <c r="E20" i="12"/>
  <c r="F20" i="12"/>
  <c r="G20" i="12"/>
  <c r="H20" i="12"/>
  <c r="I20" i="12"/>
  <c r="J20" i="12"/>
  <c r="C44" i="12"/>
  <c r="D44" i="12"/>
  <c r="E44" i="12"/>
  <c r="F44" i="12"/>
  <c r="G44" i="12"/>
  <c r="H44" i="12"/>
  <c r="I44" i="12"/>
  <c r="J44" i="12"/>
  <c r="C14" i="12"/>
  <c r="D14" i="12"/>
  <c r="E14" i="12"/>
  <c r="F14" i="12"/>
  <c r="G14" i="12"/>
  <c r="H14" i="12"/>
  <c r="I14" i="12"/>
  <c r="J14" i="12"/>
  <c r="C15" i="12"/>
  <c r="D15" i="12"/>
  <c r="E15" i="12"/>
  <c r="F15" i="12"/>
  <c r="G15" i="12"/>
  <c r="H15" i="12"/>
  <c r="I15" i="12"/>
  <c r="J15" i="12"/>
  <c r="C16" i="12"/>
  <c r="D16" i="12"/>
  <c r="E16" i="12"/>
  <c r="F16" i="12"/>
  <c r="G16" i="12"/>
  <c r="H16" i="12"/>
  <c r="I16" i="12"/>
  <c r="J16" i="12"/>
  <c r="C21" i="12"/>
  <c r="D21" i="12"/>
  <c r="E21" i="12"/>
  <c r="F21" i="12"/>
  <c r="G21" i="12"/>
  <c r="H21" i="12"/>
  <c r="I21" i="12"/>
  <c r="J21" i="12"/>
  <c r="C17" i="12"/>
  <c r="D17" i="12"/>
  <c r="E17" i="12"/>
  <c r="F17" i="12"/>
  <c r="G17" i="12"/>
  <c r="H17" i="12"/>
  <c r="I17" i="12"/>
  <c r="J17" i="12"/>
  <c r="C13" i="12"/>
  <c r="D13" i="12"/>
  <c r="E13" i="12"/>
  <c r="F13" i="12"/>
  <c r="G13" i="12"/>
  <c r="H13" i="12"/>
  <c r="I13" i="12"/>
  <c r="J13" i="12"/>
  <c r="C45" i="12"/>
  <c r="D45" i="12"/>
  <c r="E45" i="12"/>
  <c r="F45" i="12"/>
  <c r="G45" i="12"/>
  <c r="H45" i="12"/>
  <c r="I45" i="12"/>
  <c r="J45" i="12"/>
  <c r="C11" i="12"/>
  <c r="D11" i="12"/>
  <c r="E11" i="12"/>
  <c r="F11" i="12"/>
  <c r="G11" i="12"/>
  <c r="H11" i="12"/>
  <c r="I11" i="12"/>
  <c r="J11" i="12"/>
  <c r="C28" i="12"/>
  <c r="D28" i="12"/>
  <c r="E28" i="12"/>
  <c r="F28" i="12"/>
  <c r="G28" i="12"/>
  <c r="H28" i="12"/>
  <c r="I28" i="12"/>
  <c r="J28" i="12"/>
  <c r="C22" i="12"/>
  <c r="D22" i="12"/>
  <c r="E22" i="12"/>
  <c r="F22" i="12"/>
  <c r="G22" i="12"/>
  <c r="H22" i="12"/>
  <c r="I22" i="12"/>
  <c r="J22" i="12"/>
  <c r="C19" i="12"/>
  <c r="D19" i="12"/>
  <c r="E19" i="12"/>
  <c r="F19" i="12"/>
  <c r="G19" i="12"/>
  <c r="H19" i="12"/>
  <c r="I19" i="12"/>
  <c r="J19" i="12"/>
  <c r="C10" i="12"/>
  <c r="D10" i="12"/>
  <c r="E10" i="12"/>
  <c r="F10" i="12"/>
  <c r="G10" i="12"/>
  <c r="H10" i="12"/>
  <c r="I10" i="12"/>
  <c r="J10" i="12"/>
  <c r="C46" i="12"/>
  <c r="D46" i="12"/>
  <c r="E46" i="12"/>
  <c r="F46" i="12"/>
  <c r="G46" i="12"/>
  <c r="H46" i="12"/>
  <c r="I46" i="12"/>
  <c r="J46" i="12"/>
  <c r="C27" i="12"/>
  <c r="D27" i="12"/>
  <c r="E27" i="12"/>
  <c r="F27" i="12"/>
  <c r="G27" i="12"/>
  <c r="H27" i="12"/>
  <c r="I27" i="12"/>
  <c r="J27" i="12"/>
  <c r="C24" i="12"/>
  <c r="D24" i="12"/>
  <c r="E24" i="12"/>
  <c r="F24" i="12"/>
  <c r="G24" i="12"/>
  <c r="H24" i="12"/>
  <c r="I24" i="12"/>
  <c r="J24" i="12"/>
  <c r="C18" i="12"/>
  <c r="D18" i="12"/>
  <c r="E18" i="12"/>
  <c r="F18" i="12"/>
  <c r="G18" i="12"/>
  <c r="H18" i="12"/>
  <c r="I18" i="12"/>
  <c r="J18" i="12"/>
  <c r="C29" i="12"/>
  <c r="D29" i="12"/>
  <c r="E29" i="12"/>
  <c r="F29" i="12"/>
  <c r="G29" i="12"/>
  <c r="H29" i="12"/>
  <c r="I29" i="12"/>
  <c r="J29" i="12"/>
  <c r="C23" i="12"/>
  <c r="D23" i="12"/>
  <c r="E23" i="12"/>
  <c r="F23" i="12"/>
  <c r="G23" i="12"/>
  <c r="H23" i="12"/>
  <c r="I23" i="12"/>
  <c r="J23" i="12"/>
  <c r="C47" i="12"/>
  <c r="D47" i="12"/>
  <c r="E47" i="12"/>
  <c r="F47" i="12"/>
  <c r="G47" i="12"/>
  <c r="H47" i="12"/>
  <c r="I47" i="12"/>
  <c r="J47" i="12"/>
  <c r="C26" i="12"/>
  <c r="D26" i="12"/>
  <c r="E26" i="12"/>
  <c r="F26" i="12"/>
  <c r="G26" i="12"/>
  <c r="H26" i="12"/>
  <c r="I26" i="12"/>
  <c r="J26" i="12"/>
  <c r="C33" i="12"/>
  <c r="D33" i="12"/>
  <c r="E33" i="12"/>
  <c r="F33" i="12"/>
  <c r="G33" i="12"/>
  <c r="H33" i="12"/>
  <c r="I33" i="12"/>
  <c r="J33" i="12"/>
  <c r="C31" i="12"/>
  <c r="D31" i="12"/>
  <c r="E31" i="12"/>
  <c r="F31" i="12"/>
  <c r="G31" i="12"/>
  <c r="H31" i="12"/>
  <c r="I31" i="12"/>
  <c r="J31" i="12"/>
  <c r="J4" i="12"/>
  <c r="I4" i="12"/>
  <c r="H4" i="12"/>
  <c r="G4" i="12"/>
  <c r="F4" i="12"/>
  <c r="E4" i="12"/>
  <c r="I106" i="22"/>
  <c r="H106" i="22"/>
  <c r="G106" i="22"/>
  <c r="F106" i="22"/>
  <c r="E106" i="22"/>
  <c r="D106" i="22"/>
  <c r="C106" i="22"/>
  <c r="J105" i="22"/>
  <c r="I105" i="22"/>
  <c r="H105" i="22"/>
  <c r="G105" i="22"/>
  <c r="F105" i="22"/>
  <c r="E105" i="22"/>
  <c r="D105" i="22"/>
  <c r="C105" i="22"/>
  <c r="J104" i="22"/>
  <c r="I104" i="22"/>
  <c r="H104" i="22"/>
  <c r="G104" i="22"/>
  <c r="F104" i="22"/>
  <c r="E104" i="22"/>
  <c r="D104" i="22"/>
  <c r="C104" i="22"/>
  <c r="J103" i="22"/>
  <c r="I103" i="22"/>
  <c r="H103" i="22"/>
  <c r="G103" i="22"/>
  <c r="F103" i="22"/>
  <c r="E103" i="22"/>
  <c r="D103" i="22"/>
  <c r="C103" i="22"/>
  <c r="J102" i="22"/>
  <c r="I102" i="22"/>
  <c r="H102" i="22"/>
  <c r="G102" i="22"/>
  <c r="F102" i="22"/>
  <c r="E102" i="22"/>
  <c r="D102" i="22"/>
  <c r="C102" i="22"/>
  <c r="E115" i="1" l="1"/>
  <c r="K115" i="1" s="1"/>
  <c r="E113" i="1"/>
  <c r="K113" i="1" s="1"/>
  <c r="E51" i="1"/>
  <c r="K51" i="1" s="1"/>
  <c r="E95" i="1"/>
  <c r="K95" i="1" s="1"/>
  <c r="K18" i="12"/>
  <c r="K11" i="12"/>
  <c r="K44" i="12"/>
  <c r="K3" i="12"/>
  <c r="K50" i="12"/>
  <c r="K37" i="12"/>
  <c r="K49" i="12"/>
  <c r="K57" i="12"/>
  <c r="K40" i="12"/>
  <c r="K5" i="12"/>
  <c r="K38" i="12"/>
  <c r="K31" i="12"/>
  <c r="K26" i="12"/>
  <c r="K47" i="12"/>
  <c r="K23" i="12"/>
  <c r="K35" i="12"/>
  <c r="K60" i="12"/>
  <c r="K59" i="12"/>
  <c r="K43" i="12"/>
  <c r="K19" i="12"/>
  <c r="K22" i="12"/>
  <c r="K39" i="12"/>
  <c r="K27" i="12"/>
  <c r="K21" i="12"/>
  <c r="K16" i="12"/>
  <c r="K15" i="12"/>
  <c r="K41" i="12"/>
  <c r="K56" i="12"/>
  <c r="K34" i="12"/>
  <c r="K25" i="12"/>
  <c r="K10" i="12"/>
  <c r="K42" i="12"/>
  <c r="K13" i="12"/>
  <c r="K2" i="12"/>
  <c r="K8" i="12"/>
  <c r="K36" i="12"/>
  <c r="K32" i="12"/>
  <c r="K28" i="12"/>
  <c r="K14" i="12"/>
  <c r="K12" i="12"/>
  <c r="K6" i="12"/>
  <c r="K29" i="12"/>
  <c r="K24" i="12"/>
  <c r="K45" i="12"/>
  <c r="K20" i="12"/>
  <c r="K33" i="12"/>
  <c r="K46" i="12"/>
  <c r="K17" i="12"/>
  <c r="K9" i="12"/>
  <c r="K7" i="12"/>
  <c r="A120" i="1" l="1"/>
  <c r="A116" i="1"/>
  <c r="A123" i="1"/>
  <c r="A106" i="1"/>
  <c r="A118" i="1"/>
  <c r="A112" i="1"/>
  <c r="A114" i="1"/>
  <c r="A111" i="1"/>
  <c r="A121" i="1"/>
  <c r="A122" i="1"/>
  <c r="A92" i="1"/>
  <c r="A110" i="1"/>
  <c r="A90" i="1"/>
  <c r="A88" i="1"/>
  <c r="A93" i="1"/>
  <c r="A103" i="1"/>
  <c r="A84" i="1"/>
  <c r="A98" i="1"/>
  <c r="A117" i="1"/>
  <c r="A99" i="1"/>
  <c r="G2" i="13"/>
  <c r="I3" i="20"/>
  <c r="E3" i="17"/>
  <c r="H3" i="17"/>
  <c r="G3" i="17"/>
  <c r="F3" i="17"/>
  <c r="J2" i="16"/>
  <c r="I2" i="15"/>
  <c r="H2" i="15"/>
  <c r="G2" i="15"/>
  <c r="F2" i="15"/>
  <c r="E2" i="15"/>
  <c r="J2" i="13"/>
  <c r="I2" i="13"/>
  <c r="H2" i="13"/>
  <c r="F2" i="13"/>
  <c r="E2" i="13"/>
  <c r="K4" i="12"/>
  <c r="A25" i="12" s="1"/>
  <c r="C3" i="17"/>
  <c r="C2" i="16"/>
  <c r="C4" i="14"/>
  <c r="C2" i="13"/>
  <c r="C4" i="12"/>
  <c r="D3" i="20"/>
  <c r="D40" i="19"/>
  <c r="D3" i="17"/>
  <c r="D2" i="16"/>
  <c r="D2" i="15"/>
  <c r="D4" i="14"/>
  <c r="D2" i="13"/>
  <c r="D4" i="12"/>
  <c r="A12" i="20" l="1"/>
  <c r="A18" i="20"/>
  <c r="A58" i="12"/>
  <c r="A51" i="12"/>
  <c r="A55" i="12"/>
  <c r="A53" i="12"/>
  <c r="A54" i="12"/>
  <c r="A8" i="20"/>
  <c r="A26" i="20"/>
  <c r="A25" i="20"/>
  <c r="A28" i="20"/>
  <c r="A22" i="20"/>
  <c r="A16" i="20"/>
  <c r="A4" i="20"/>
  <c r="A17" i="20"/>
  <c r="A15" i="20"/>
  <c r="A19" i="20"/>
  <c r="A13" i="20"/>
  <c r="A13" i="16"/>
  <c r="A15" i="16"/>
  <c r="A52" i="12"/>
  <c r="A30" i="12"/>
  <c r="A48" i="12"/>
  <c r="A39" i="12"/>
  <c r="A41" i="12"/>
  <c r="A60" i="12"/>
  <c r="A57" i="12"/>
  <c r="A59" i="12"/>
  <c r="A50" i="12"/>
  <c r="A40" i="12"/>
  <c r="A43" i="12"/>
  <c r="A37" i="12"/>
  <c r="A35" i="12"/>
  <c r="A38" i="12"/>
  <c r="A49" i="12"/>
  <c r="J2" i="15"/>
  <c r="A42" i="12"/>
  <c r="A32" i="12"/>
  <c r="A34" i="12"/>
  <c r="A36" i="12"/>
  <c r="A56" i="12"/>
  <c r="A3" i="20"/>
  <c r="A10" i="20"/>
  <c r="A11" i="20"/>
  <c r="A24" i="20"/>
  <c r="A7" i="20"/>
  <c r="A2" i="20"/>
  <c r="A14" i="20"/>
  <c r="A20" i="20"/>
  <c r="A27" i="20"/>
  <c r="A6" i="20"/>
  <c r="A9" i="20"/>
  <c r="A21" i="20"/>
  <c r="A5" i="20"/>
  <c r="A23" i="20"/>
  <c r="I40" i="19"/>
  <c r="I3" i="17"/>
  <c r="A2" i="16"/>
  <c r="A12" i="16"/>
  <c r="A9" i="16"/>
  <c r="A6" i="16"/>
  <c r="A3" i="16"/>
  <c r="A14" i="16"/>
  <c r="A7" i="16"/>
  <c r="A11" i="16"/>
  <c r="A5" i="16"/>
  <c r="A10" i="16"/>
  <c r="A4" i="16"/>
  <c r="A8" i="16"/>
  <c r="K4" i="14"/>
  <c r="A7" i="14" s="1"/>
  <c r="K2" i="13"/>
  <c r="A4" i="12"/>
  <c r="A47" i="12"/>
  <c r="A31" i="12"/>
  <c r="A13" i="12"/>
  <c r="A26" i="12"/>
  <c r="A21" i="12"/>
  <c r="A33" i="12"/>
  <c r="A3" i="12"/>
  <c r="A12" i="12"/>
  <c r="A45" i="12"/>
  <c r="A29" i="12"/>
  <c r="A14" i="12"/>
  <c r="A18" i="12"/>
  <c r="A24" i="12"/>
  <c r="A23" i="12"/>
  <c r="A15" i="12"/>
  <c r="A22" i="12"/>
  <c r="A19" i="12"/>
  <c r="A27" i="12"/>
  <c r="A5" i="12"/>
  <c r="A16" i="12"/>
  <c r="A10" i="12"/>
  <c r="A2" i="12"/>
  <c r="A46" i="12"/>
  <c r="A9" i="12"/>
  <c r="A8" i="12"/>
  <c r="A28" i="12"/>
  <c r="A44" i="12"/>
  <c r="A11" i="12"/>
  <c r="A7" i="12"/>
  <c r="A17" i="12"/>
  <c r="A6" i="12"/>
  <c r="A20" i="12"/>
  <c r="A8" i="1"/>
  <c r="A23" i="1"/>
  <c r="A108" i="1"/>
  <c r="A86" i="1"/>
  <c r="A37" i="1"/>
  <c r="A53" i="1"/>
  <c r="A35" i="1"/>
  <c r="A45" i="1"/>
  <c r="A58" i="1"/>
  <c r="A109" i="1"/>
  <c r="A28" i="1"/>
  <c r="A36" i="1"/>
  <c r="A73" i="1"/>
  <c r="A49" i="1"/>
  <c r="A78" i="1"/>
  <c r="A44" i="1"/>
  <c r="A71" i="1"/>
  <c r="A62" i="1"/>
  <c r="A105" i="1"/>
  <c r="A96" i="1"/>
  <c r="A82" i="1"/>
  <c r="A51" i="1"/>
  <c r="A85" i="1"/>
  <c r="A33" i="1"/>
  <c r="A64" i="1"/>
  <c r="A68" i="1"/>
  <c r="A101" i="1"/>
  <c r="A83" i="1"/>
  <c r="A107" i="1"/>
  <c r="A26" i="1"/>
  <c r="A21" i="1"/>
  <c r="A16" i="1"/>
  <c r="A32" i="1"/>
  <c r="A29" i="1"/>
  <c r="A46" i="1"/>
  <c r="A42" i="1"/>
  <c r="A41" i="1"/>
  <c r="A47" i="1"/>
  <c r="A25" i="1"/>
  <c r="A39" i="1"/>
  <c r="A89" i="1"/>
  <c r="A60" i="1"/>
  <c r="A50" i="1"/>
  <c r="A69" i="1"/>
  <c r="A74" i="1"/>
  <c r="A81" i="1"/>
  <c r="A77" i="1"/>
  <c r="A97" i="1"/>
  <c r="A102" i="1"/>
  <c r="A104" i="1"/>
  <c r="A95" i="1"/>
  <c r="A24" i="1"/>
  <c r="A34" i="1"/>
  <c r="A87" i="1"/>
  <c r="A55" i="1"/>
  <c r="A76" i="1"/>
  <c r="A66" i="1"/>
  <c r="A94" i="1"/>
  <c r="A119" i="1"/>
  <c r="A22" i="1"/>
  <c r="A14" i="1"/>
  <c r="A38" i="1"/>
  <c r="A19" i="1"/>
  <c r="A18" i="1"/>
  <c r="A27" i="1"/>
  <c r="A30" i="1"/>
  <c r="A43" i="1"/>
  <c r="A65" i="1"/>
  <c r="A91" i="1"/>
  <c r="A40" i="1"/>
  <c r="A70" i="1"/>
  <c r="A63" i="1"/>
  <c r="A61" i="1"/>
  <c r="A57" i="1"/>
  <c r="A67" i="1"/>
  <c r="A54" i="1"/>
  <c r="A79" i="1"/>
  <c r="A75" i="1"/>
  <c r="A80" i="1"/>
  <c r="A100" i="1"/>
  <c r="A115" i="1"/>
  <c r="A6" i="1"/>
  <c r="A17" i="1"/>
  <c r="A31" i="1"/>
  <c r="A56" i="1"/>
  <c r="A52" i="1"/>
  <c r="A59" i="1"/>
  <c r="A72" i="1"/>
  <c r="A113" i="1"/>
  <c r="A5" i="1"/>
  <c r="A2" i="1"/>
  <c r="A15" i="1"/>
  <c r="A12" i="1"/>
  <c r="A20" i="1"/>
  <c r="A48" i="1"/>
  <c r="A10" i="1"/>
  <c r="A11" i="1"/>
  <c r="A7" i="1"/>
  <c r="A9" i="1"/>
  <c r="A13" i="1"/>
  <c r="A4" i="1"/>
  <c r="A3" i="1"/>
  <c r="A84" i="19" l="1"/>
  <c r="A86" i="19"/>
  <c r="A51" i="19"/>
  <c r="A70" i="19"/>
  <c r="A67" i="19"/>
  <c r="A57" i="19"/>
  <c r="A75" i="19"/>
  <c r="A66" i="19"/>
  <c r="A71" i="19"/>
  <c r="A8" i="13"/>
  <c r="A7" i="13"/>
  <c r="A53" i="19"/>
  <c r="A92" i="19"/>
  <c r="A88" i="19"/>
  <c r="A54" i="19"/>
  <c r="A87" i="19"/>
  <c r="A55" i="19"/>
  <c r="A79" i="19"/>
  <c r="A45" i="19"/>
  <c r="A42" i="19"/>
  <c r="A89" i="19"/>
  <c r="A59" i="19"/>
  <c r="A48" i="19"/>
  <c r="A39" i="19"/>
  <c r="A73" i="19"/>
  <c r="A94" i="19"/>
  <c r="A34" i="19"/>
  <c r="A85" i="19"/>
  <c r="A44" i="19"/>
  <c r="A25" i="19"/>
  <c r="A95" i="19"/>
  <c r="A98" i="19"/>
  <c r="A62" i="19"/>
  <c r="A97" i="19"/>
  <c r="A35" i="19"/>
  <c r="A5" i="19"/>
  <c r="A20" i="19"/>
  <c r="A93" i="19"/>
  <c r="A37" i="19"/>
  <c r="A38" i="19"/>
  <c r="A12" i="19"/>
  <c r="A61" i="19"/>
  <c r="A56" i="19"/>
  <c r="A7" i="19"/>
  <c r="A65" i="19"/>
  <c r="A74" i="19"/>
  <c r="A36" i="19"/>
  <c r="A82" i="19"/>
  <c r="A63" i="19"/>
  <c r="A69" i="19"/>
  <c r="A77" i="19"/>
  <c r="A76" i="19"/>
  <c r="A91" i="19"/>
  <c r="A83" i="19"/>
  <c r="A6" i="19"/>
  <c r="A96" i="19"/>
  <c r="A9" i="17"/>
  <c r="A6" i="17"/>
  <c r="A10" i="17"/>
  <c r="A13" i="18"/>
  <c r="A23" i="18"/>
  <c r="A16" i="18"/>
  <c r="A14" i="18"/>
  <c r="A22" i="18"/>
  <c r="A20" i="18"/>
  <c r="A21" i="18"/>
  <c r="A18" i="15"/>
  <c r="A20" i="15"/>
  <c r="A16" i="15"/>
  <c r="A23" i="15"/>
  <c r="A21" i="15"/>
  <c r="A24" i="15"/>
  <c r="A14" i="15"/>
  <c r="A15" i="15"/>
  <c r="A22" i="15"/>
  <c r="A19" i="15"/>
  <c r="A2" i="15"/>
  <c r="A6" i="15"/>
  <c r="A9" i="15"/>
  <c r="A3" i="15"/>
  <c r="A11" i="15"/>
  <c r="A10" i="15"/>
  <c r="A7" i="15"/>
  <c r="A17" i="15"/>
  <c r="A12" i="15"/>
  <c r="A13" i="15"/>
  <c r="A8" i="15"/>
  <c r="A5" i="15"/>
  <c r="A4" i="15"/>
  <c r="A2" i="14"/>
  <c r="A6" i="14"/>
  <c r="A4" i="18"/>
  <c r="A2" i="18"/>
  <c r="A8" i="18"/>
  <c r="A9" i="18"/>
  <c r="A5" i="18"/>
  <c r="A6" i="18"/>
  <c r="A3" i="18"/>
  <c r="A17" i="18"/>
  <c r="A19" i="18"/>
  <c r="A10" i="18"/>
  <c r="A15" i="18"/>
  <c r="A7" i="18"/>
  <c r="A18" i="18"/>
  <c r="A12" i="18"/>
  <c r="A11" i="18"/>
  <c r="A2" i="13"/>
  <c r="A6" i="13"/>
  <c r="A3" i="13"/>
  <c r="A4" i="13"/>
  <c r="A5" i="13"/>
  <c r="A40" i="19"/>
  <c r="A8" i="19"/>
  <c r="A10" i="19"/>
  <c r="A14" i="19"/>
  <c r="A13" i="19"/>
  <c r="A17" i="19"/>
  <c r="A22" i="19"/>
  <c r="A60" i="19"/>
  <c r="A24" i="19"/>
  <c r="A72" i="19"/>
  <c r="A80" i="19"/>
  <c r="A2" i="19"/>
  <c r="A4" i="19"/>
  <c r="A43" i="19"/>
  <c r="A16" i="19"/>
  <c r="A18" i="19"/>
  <c r="A19" i="19"/>
  <c r="A58" i="19"/>
  <c r="A30" i="19"/>
  <c r="A27" i="19"/>
  <c r="A28" i="19"/>
  <c r="A81" i="19"/>
  <c r="A9" i="19"/>
  <c r="A49" i="19"/>
  <c r="A21" i="19"/>
  <c r="A29" i="19"/>
  <c r="A78" i="19"/>
  <c r="A3" i="19"/>
  <c r="A11" i="19"/>
  <c r="A15" i="19"/>
  <c r="A47" i="19"/>
  <c r="A26" i="19"/>
  <c r="A52" i="19"/>
  <c r="A23" i="19"/>
  <c r="A33" i="19"/>
  <c r="A64" i="19"/>
  <c r="A32" i="19"/>
  <c r="A90" i="19"/>
  <c r="A41" i="19"/>
  <c r="A46" i="19"/>
  <c r="A50" i="19"/>
  <c r="A31" i="19"/>
  <c r="A68" i="19"/>
  <c r="A3" i="17"/>
  <c r="A8" i="17"/>
  <c r="A7" i="17"/>
  <c r="A5" i="17"/>
  <c r="A2" i="17"/>
  <c r="A4" i="17"/>
  <c r="A4" i="14"/>
  <c r="A3" i="14"/>
  <c r="A5" i="14"/>
</calcChain>
</file>

<file path=xl/sharedStrings.xml><?xml version="1.0" encoding="utf-8"?>
<sst xmlns="http://schemas.openxmlformats.org/spreadsheetml/2006/main" count="4863" uniqueCount="1041">
  <si>
    <t>順位</t>
    <rPh sb="0" eb="2">
      <t>ジュンイ</t>
    </rPh>
    <phoneticPr fontId="1"/>
  </si>
  <si>
    <t>氏名</t>
    <phoneticPr fontId="1"/>
  </si>
  <si>
    <t>大学名</t>
    <phoneticPr fontId="1"/>
  </si>
  <si>
    <t>回生</t>
    <rPh sb="0" eb="2">
      <t>カイセイ</t>
    </rPh>
    <phoneticPr fontId="1"/>
  </si>
  <si>
    <t>秋関</t>
    <phoneticPr fontId="1"/>
  </si>
  <si>
    <t>新人戦</t>
    <rPh sb="0" eb="3">
      <t>シンジンセン</t>
    </rPh>
    <phoneticPr fontId="1"/>
  </si>
  <si>
    <t>合計（高得点３つ）</t>
    <phoneticPr fontId="1"/>
  </si>
  <si>
    <t>春関</t>
    <rPh sb="0" eb="1">
      <t>ハル</t>
    </rPh>
    <rPh sb="1" eb="2">
      <t>セキ</t>
    </rPh>
    <phoneticPr fontId="1"/>
  </si>
  <si>
    <t>秋関</t>
  </si>
  <si>
    <t>合計（高得点３つ）</t>
  </si>
  <si>
    <t>西日本学生</t>
    <rPh sb="2" eb="3">
      <t>ホン</t>
    </rPh>
    <rPh sb="3" eb="5">
      <t>ガクセイ</t>
    </rPh>
    <phoneticPr fontId="1"/>
  </si>
  <si>
    <t>学生選抜</t>
    <rPh sb="0" eb="2">
      <t>ガクセイ</t>
    </rPh>
    <phoneticPr fontId="1"/>
  </si>
  <si>
    <t>全日本学生</t>
    <rPh sb="2" eb="3">
      <t>ホン</t>
    </rPh>
    <rPh sb="3" eb="5">
      <t>ガクセイ</t>
    </rPh>
    <phoneticPr fontId="1"/>
  </si>
  <si>
    <t>合計（高得点2つ）</t>
    <phoneticPr fontId="1"/>
  </si>
  <si>
    <t>氏名</t>
  </si>
  <si>
    <t>大学名</t>
  </si>
  <si>
    <t>10mS40W</t>
    <phoneticPr fontId="1"/>
  </si>
  <si>
    <t>S1</t>
    <phoneticPr fontId="1"/>
  </si>
  <si>
    <t>S2</t>
    <phoneticPr fontId="1"/>
  </si>
  <si>
    <t>S3</t>
  </si>
  <si>
    <t>S4</t>
  </si>
  <si>
    <t>合計</t>
    <rPh sb="0" eb="2">
      <t>ゴウケイ</t>
    </rPh>
    <phoneticPr fontId="1"/>
  </si>
  <si>
    <t>X</t>
    <phoneticPr fontId="1"/>
  </si>
  <si>
    <t>S5</t>
  </si>
  <si>
    <t>S6</t>
  </si>
  <si>
    <t>10mS60M</t>
    <phoneticPr fontId="1"/>
  </si>
  <si>
    <t>10mAPS60M</t>
    <phoneticPr fontId="1"/>
  </si>
  <si>
    <t>10mAPS40W</t>
    <phoneticPr fontId="1"/>
  </si>
  <si>
    <t>50m3x40M</t>
    <phoneticPr fontId="1"/>
  </si>
  <si>
    <t>50m3x20W</t>
    <phoneticPr fontId="1"/>
  </si>
  <si>
    <t>BPDS</t>
    <phoneticPr fontId="1"/>
  </si>
  <si>
    <t>K1</t>
    <phoneticPr fontId="1"/>
  </si>
  <si>
    <t>K2</t>
    <phoneticPr fontId="1"/>
  </si>
  <si>
    <t>K3</t>
  </si>
  <si>
    <t>K4</t>
  </si>
  <si>
    <t>P1</t>
    <phoneticPr fontId="1"/>
  </si>
  <si>
    <t>P2</t>
    <phoneticPr fontId="1"/>
  </si>
  <si>
    <t>P3</t>
  </si>
  <si>
    <t>P4</t>
  </si>
  <si>
    <t>S1</t>
    <phoneticPr fontId="1"/>
  </si>
  <si>
    <t>S2</t>
    <phoneticPr fontId="1"/>
  </si>
  <si>
    <t>AR</t>
    <phoneticPr fontId="1"/>
  </si>
  <si>
    <t>AP</t>
    <phoneticPr fontId="1"/>
  </si>
  <si>
    <t>3x</t>
    <phoneticPr fontId="1"/>
  </si>
  <si>
    <t>P60</t>
    <phoneticPr fontId="1"/>
  </si>
  <si>
    <t>備考</t>
    <rPh sb="0" eb="2">
      <t>ビコウ</t>
    </rPh>
    <phoneticPr fontId="1"/>
  </si>
  <si>
    <t>男子</t>
    <rPh sb="0" eb="2">
      <t>ダンシ</t>
    </rPh>
    <phoneticPr fontId="1"/>
  </si>
  <si>
    <t>全日本学生</t>
    <rPh sb="0" eb="3">
      <t>ゼンニホン</t>
    </rPh>
    <rPh sb="3" eb="5">
      <t>ガクセイ</t>
    </rPh>
    <phoneticPr fontId="1"/>
  </si>
  <si>
    <t>各大学の色表記</t>
    <rPh sb="0" eb="3">
      <t>カクダイガク</t>
    </rPh>
    <rPh sb="4" eb="5">
      <t>イロ</t>
    </rPh>
    <rPh sb="5" eb="7">
      <t>ヒョウキ</t>
    </rPh>
    <phoneticPr fontId="1"/>
  </si>
  <si>
    <t>京都大学</t>
    <rPh sb="0" eb="2">
      <t>キョウト</t>
    </rPh>
    <rPh sb="2" eb="4">
      <t>ダイガク</t>
    </rPh>
    <phoneticPr fontId="1"/>
  </si>
  <si>
    <t>京都産業大学</t>
    <rPh sb="0" eb="2">
      <t>キョウト</t>
    </rPh>
    <rPh sb="2" eb="4">
      <t>サンギョウ</t>
    </rPh>
    <rPh sb="4" eb="6">
      <t>ダイガク</t>
    </rPh>
    <phoneticPr fontId="1"/>
  </si>
  <si>
    <t>大阪大学</t>
    <rPh sb="0" eb="2">
      <t>オオサカ</t>
    </rPh>
    <rPh sb="2" eb="4">
      <t>ダイガク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</si>
  <si>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</si>
  <si>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関西大学</t>
    <rPh sb="0" eb="2">
      <t>カンサイ</t>
    </rPh>
    <rPh sb="2" eb="4">
      <t>ダイガク</t>
    </rPh>
    <phoneticPr fontId="1"/>
  </si>
  <si>
    <t>関西学院大学</t>
    <rPh sb="0" eb="2">
      <t>カンサイ</t>
    </rPh>
    <rPh sb="2" eb="5">
      <t>ガクインダイ</t>
    </rPh>
    <rPh sb="5" eb="6">
      <t>ガク</t>
    </rPh>
    <phoneticPr fontId="1"/>
  </si>
  <si>
    <t>甲南大学</t>
    <rPh sb="0" eb="2">
      <t>コウナン</t>
    </rPh>
    <rPh sb="2" eb="4">
      <t>ダイガク</t>
    </rPh>
    <phoneticPr fontId="1"/>
  </si>
  <si>
    <t>（個人加盟校）</t>
    <rPh sb="1" eb="3">
      <t>コジン</t>
    </rPh>
    <rPh sb="3" eb="6">
      <t>カメイコウ</t>
    </rPh>
    <phoneticPr fontId="1"/>
  </si>
  <si>
    <t>50ｍP60M</t>
    <phoneticPr fontId="1"/>
  </si>
  <si>
    <t>50MP60W</t>
    <phoneticPr fontId="1"/>
  </si>
  <si>
    <t>10mBPDS40M</t>
    <phoneticPr fontId="1"/>
  </si>
  <si>
    <t>10mBPDS40W</t>
    <phoneticPr fontId="1"/>
  </si>
  <si>
    <t>大学名</t>
    <phoneticPr fontId="1"/>
  </si>
  <si>
    <t>学生選抜</t>
    <rPh sb="0" eb="2">
      <t>ガクセイ</t>
    </rPh>
    <rPh sb="2" eb="4">
      <t>センバツ</t>
    </rPh>
    <phoneticPr fontId="1"/>
  </si>
  <si>
    <t>学生選抜</t>
    <rPh sb="0" eb="2">
      <t>ガクセイ</t>
    </rPh>
    <rPh sb="2" eb="4">
      <t>センバツ</t>
    </rPh>
    <phoneticPr fontId="1"/>
  </si>
  <si>
    <t>女子</t>
    <rPh sb="0" eb="2">
      <t>ジョシ</t>
    </rPh>
    <phoneticPr fontId="1"/>
  </si>
  <si>
    <t>氏名</t>
    <rPh sb="0" eb="2">
      <t>シメイ</t>
    </rPh>
    <phoneticPr fontId="1"/>
  </si>
  <si>
    <t>大学</t>
    <rPh sb="0" eb="2">
      <t>ダイガク</t>
    </rPh>
    <phoneticPr fontId="1"/>
  </si>
  <si>
    <t>大村 和正</t>
    <rPh sb="0" eb="2">
      <t>オオムラ</t>
    </rPh>
    <rPh sb="3" eb="5">
      <t>カズマサ</t>
    </rPh>
    <phoneticPr fontId="1"/>
  </si>
  <si>
    <t>小寺 智也</t>
    <rPh sb="0" eb="2">
      <t>コテラ</t>
    </rPh>
    <rPh sb="3" eb="5">
      <t>トモヤ</t>
    </rPh>
    <phoneticPr fontId="1"/>
  </si>
  <si>
    <t>後藤 友香</t>
    <rPh sb="0" eb="2">
      <t>ゴトウ</t>
    </rPh>
    <rPh sb="3" eb="5">
      <t>ユウカ</t>
    </rPh>
    <phoneticPr fontId="1"/>
  </si>
  <si>
    <t>細谷 基生那</t>
    <rPh sb="0" eb="2">
      <t>ホソタニ</t>
    </rPh>
    <rPh sb="3" eb="4">
      <t>モトイ</t>
    </rPh>
    <rPh sb="4" eb="5">
      <t>ショウ</t>
    </rPh>
    <rPh sb="5" eb="6">
      <t>ナ</t>
    </rPh>
    <phoneticPr fontId="1"/>
  </si>
  <si>
    <t>前田 一貴</t>
    <rPh sb="0" eb="2">
      <t>マエダ</t>
    </rPh>
    <rPh sb="3" eb="5">
      <t>カズキ</t>
    </rPh>
    <phoneticPr fontId="1"/>
  </si>
  <si>
    <t>上村 洋都</t>
    <rPh sb="0" eb="2">
      <t>ウエムラ</t>
    </rPh>
    <rPh sb="3" eb="4">
      <t>ヒロシ</t>
    </rPh>
    <rPh sb="4" eb="5">
      <t>ミヤコ</t>
    </rPh>
    <phoneticPr fontId="1"/>
  </si>
  <si>
    <t>遠藤 大智</t>
    <rPh sb="0" eb="2">
      <t>エンドウ</t>
    </rPh>
    <rPh sb="3" eb="5">
      <t>ダイチ</t>
    </rPh>
    <phoneticPr fontId="1"/>
  </si>
  <si>
    <t>加藤 明佳</t>
    <rPh sb="0" eb="2">
      <t>カトウ</t>
    </rPh>
    <rPh sb="3" eb="5">
      <t>ハルカ</t>
    </rPh>
    <phoneticPr fontId="1"/>
  </si>
  <si>
    <t>木原 遥大</t>
    <rPh sb="0" eb="2">
      <t>キハラ</t>
    </rPh>
    <rPh sb="3" eb="4">
      <t>ハルカ</t>
    </rPh>
    <rPh sb="4" eb="5">
      <t>オオ</t>
    </rPh>
    <phoneticPr fontId="1"/>
  </si>
  <si>
    <t>木村 文香</t>
    <rPh sb="0" eb="2">
      <t>キムラ</t>
    </rPh>
    <rPh sb="3" eb="5">
      <t>フミカ</t>
    </rPh>
    <phoneticPr fontId="1"/>
  </si>
  <si>
    <t>郷田 希</t>
    <rPh sb="0" eb="2">
      <t>ゴウダ</t>
    </rPh>
    <rPh sb="3" eb="4">
      <t>ノゾミ</t>
    </rPh>
    <phoneticPr fontId="1"/>
  </si>
  <si>
    <t>蕭 喬丹</t>
    <rPh sb="0" eb="1">
      <t>ヨモギ</t>
    </rPh>
    <rPh sb="2" eb="3">
      <t>キョウ</t>
    </rPh>
    <rPh sb="3" eb="4">
      <t>タン</t>
    </rPh>
    <phoneticPr fontId="1"/>
  </si>
  <si>
    <t>塚田 祐太</t>
    <rPh sb="0" eb="2">
      <t>ツカダ</t>
    </rPh>
    <rPh sb="3" eb="5">
      <t>ユウタ</t>
    </rPh>
    <phoneticPr fontId="1"/>
  </si>
  <si>
    <t>宮 沙衣</t>
    <rPh sb="0" eb="1">
      <t>ミヤ</t>
    </rPh>
    <rPh sb="2" eb="4">
      <t>サエ</t>
    </rPh>
    <phoneticPr fontId="1"/>
  </si>
  <si>
    <t>村瀬 春祐</t>
    <rPh sb="0" eb="2">
      <t>ムラセ</t>
    </rPh>
    <rPh sb="3" eb="4">
      <t>ハル</t>
    </rPh>
    <rPh sb="4" eb="5">
      <t>ユウ</t>
    </rPh>
    <phoneticPr fontId="1"/>
  </si>
  <si>
    <t>池田 月</t>
    <rPh sb="0" eb="2">
      <t>イケダ</t>
    </rPh>
    <rPh sb="3" eb="4">
      <t>ツキ</t>
    </rPh>
    <phoneticPr fontId="1"/>
  </si>
  <si>
    <t>氏松 蓮</t>
    <rPh sb="0" eb="1">
      <t>ウジ</t>
    </rPh>
    <rPh sb="1" eb="2">
      <t>マツ</t>
    </rPh>
    <rPh sb="3" eb="4">
      <t>レン</t>
    </rPh>
    <phoneticPr fontId="1"/>
  </si>
  <si>
    <t>小笠原 梓</t>
    <rPh sb="0" eb="3">
      <t>オガサワラ</t>
    </rPh>
    <rPh sb="4" eb="5">
      <t>アズサ</t>
    </rPh>
    <phoneticPr fontId="1"/>
  </si>
  <si>
    <t>川﨑 依子</t>
    <rPh sb="0" eb="2">
      <t>カワサキ</t>
    </rPh>
    <rPh sb="3" eb="5">
      <t>ヨリコ</t>
    </rPh>
    <phoneticPr fontId="1"/>
  </si>
  <si>
    <t>倉脇 小夏</t>
    <rPh sb="0" eb="2">
      <t>クラワキ</t>
    </rPh>
    <rPh sb="3" eb="5">
      <t>コナツ</t>
    </rPh>
    <phoneticPr fontId="1"/>
  </si>
  <si>
    <t>鈴木 淳平</t>
    <rPh sb="0" eb="2">
      <t>スズキ</t>
    </rPh>
    <rPh sb="3" eb="5">
      <t>ジュンペイ</t>
    </rPh>
    <phoneticPr fontId="1"/>
  </si>
  <si>
    <t>濱島 圭佑</t>
    <rPh sb="0" eb="2">
      <t>ハマジマ</t>
    </rPh>
    <rPh sb="3" eb="5">
      <t>ケイスケ</t>
    </rPh>
    <phoneticPr fontId="1"/>
  </si>
  <si>
    <t>渡辺 小弓</t>
    <rPh sb="0" eb="2">
      <t>ワタナベ</t>
    </rPh>
    <rPh sb="3" eb="5">
      <t>コユミ</t>
    </rPh>
    <phoneticPr fontId="1"/>
  </si>
  <si>
    <t>田中 健志郎</t>
    <rPh sb="0" eb="2">
      <t>タナカ</t>
    </rPh>
    <rPh sb="3" eb="6">
      <t>ケンシロウ</t>
    </rPh>
    <phoneticPr fontId="1"/>
  </si>
  <si>
    <t>田中 貴将</t>
    <rPh sb="0" eb="2">
      <t>タナカ</t>
    </rPh>
    <rPh sb="3" eb="4">
      <t>タカシ</t>
    </rPh>
    <rPh sb="4" eb="5">
      <t>マサル</t>
    </rPh>
    <phoneticPr fontId="1"/>
  </si>
  <si>
    <t>寺西 開知</t>
    <rPh sb="0" eb="2">
      <t>テラニシ</t>
    </rPh>
    <rPh sb="3" eb="4">
      <t>ヒラキ</t>
    </rPh>
    <rPh sb="4" eb="5">
      <t>チ</t>
    </rPh>
    <phoneticPr fontId="1"/>
  </si>
  <si>
    <t>林 泰誠</t>
    <rPh sb="0" eb="1">
      <t>ハヤシ</t>
    </rPh>
    <rPh sb="2" eb="4">
      <t>タイセイ</t>
    </rPh>
    <phoneticPr fontId="1"/>
  </si>
  <si>
    <t>松枝 隼佑</t>
    <rPh sb="0" eb="2">
      <t>マツエダ</t>
    </rPh>
    <rPh sb="3" eb="4">
      <t>ハヤブサ</t>
    </rPh>
    <rPh sb="4" eb="5">
      <t>スケ</t>
    </rPh>
    <phoneticPr fontId="1"/>
  </si>
  <si>
    <t>南 光太郎</t>
    <rPh sb="0" eb="1">
      <t>ミナミ</t>
    </rPh>
    <rPh sb="2" eb="5">
      <t>コウタロウ</t>
    </rPh>
    <phoneticPr fontId="1"/>
  </si>
  <si>
    <t>舩本 裕介</t>
    <rPh sb="0" eb="2">
      <t>フナモト</t>
    </rPh>
    <rPh sb="3" eb="5">
      <t>ユウスケ</t>
    </rPh>
    <phoneticPr fontId="1"/>
  </si>
  <si>
    <t>秋山 玲緒</t>
    <rPh sb="0" eb="2">
      <t>アキヤマ</t>
    </rPh>
    <rPh sb="3" eb="4">
      <t>レイ</t>
    </rPh>
    <rPh sb="4" eb="5">
      <t>チョ</t>
    </rPh>
    <phoneticPr fontId="1"/>
  </si>
  <si>
    <t>伊倉 正敏</t>
    <rPh sb="0" eb="2">
      <t>イクラ</t>
    </rPh>
    <rPh sb="3" eb="5">
      <t>マサトシ</t>
    </rPh>
    <phoneticPr fontId="1"/>
  </si>
  <si>
    <t>内山 諄一</t>
    <rPh sb="0" eb="2">
      <t>ウチヤマ</t>
    </rPh>
    <rPh sb="3" eb="5">
      <t>ジュンイチ</t>
    </rPh>
    <phoneticPr fontId="1"/>
  </si>
  <si>
    <t>岡島 沙良</t>
    <rPh sb="0" eb="2">
      <t>オカジマ</t>
    </rPh>
    <rPh sb="3" eb="5">
      <t>サラ</t>
    </rPh>
    <phoneticPr fontId="1"/>
  </si>
  <si>
    <t>小川 太佑</t>
    <rPh sb="0" eb="2">
      <t>オガワ</t>
    </rPh>
    <rPh sb="3" eb="4">
      <t>フト</t>
    </rPh>
    <rPh sb="4" eb="5">
      <t>スケ</t>
    </rPh>
    <phoneticPr fontId="1"/>
  </si>
  <si>
    <t>亀田 理紗</t>
    <rPh sb="0" eb="2">
      <t>カメダ</t>
    </rPh>
    <rPh sb="3" eb="4">
      <t>リ</t>
    </rPh>
    <rPh sb="4" eb="5">
      <t>シャ</t>
    </rPh>
    <phoneticPr fontId="1"/>
  </si>
  <si>
    <t>山内 香奈</t>
    <rPh sb="0" eb="2">
      <t>ヤマウチ</t>
    </rPh>
    <rPh sb="3" eb="5">
      <t>カナ</t>
    </rPh>
    <phoneticPr fontId="1"/>
  </si>
  <si>
    <t>伊勢 健</t>
    <rPh sb="0" eb="2">
      <t>イセ</t>
    </rPh>
    <rPh sb="3" eb="4">
      <t>タケル</t>
    </rPh>
    <phoneticPr fontId="1"/>
  </si>
  <si>
    <t>大谷 蓮</t>
    <rPh sb="0" eb="2">
      <t>オオタニ</t>
    </rPh>
    <rPh sb="3" eb="4">
      <t>ハス</t>
    </rPh>
    <phoneticPr fontId="1"/>
  </si>
  <si>
    <t>木曽 わかな</t>
    <rPh sb="0" eb="2">
      <t>キソ</t>
    </rPh>
    <phoneticPr fontId="1"/>
  </si>
  <si>
    <t>紺谷 健太</t>
    <rPh sb="0" eb="2">
      <t>コンタニ</t>
    </rPh>
    <rPh sb="3" eb="5">
      <t>ケンタ</t>
    </rPh>
    <phoneticPr fontId="1"/>
  </si>
  <si>
    <t>中川 孔助</t>
    <rPh sb="0" eb="2">
      <t>ナカガワ</t>
    </rPh>
    <rPh sb="3" eb="4">
      <t>アナ</t>
    </rPh>
    <rPh sb="4" eb="5">
      <t>タスケ</t>
    </rPh>
    <phoneticPr fontId="1"/>
  </si>
  <si>
    <t>中沢 康太</t>
    <rPh sb="0" eb="2">
      <t>ナカザワ</t>
    </rPh>
    <rPh sb="3" eb="5">
      <t>コウタ</t>
    </rPh>
    <phoneticPr fontId="1"/>
  </si>
  <si>
    <t>寶代地 美咲</t>
    <rPh sb="0" eb="1">
      <t>ホウ</t>
    </rPh>
    <rPh sb="1" eb="2">
      <t>ダイ</t>
    </rPh>
    <rPh sb="2" eb="3">
      <t>チ</t>
    </rPh>
    <rPh sb="4" eb="6">
      <t>ミサキ</t>
    </rPh>
    <phoneticPr fontId="1"/>
  </si>
  <si>
    <t>山下 伊純</t>
    <rPh sb="0" eb="2">
      <t>ヤマシタ</t>
    </rPh>
    <rPh sb="3" eb="4">
      <t>イ</t>
    </rPh>
    <rPh sb="4" eb="5">
      <t>ジュン</t>
    </rPh>
    <phoneticPr fontId="1"/>
  </si>
  <si>
    <t>郡山 健太</t>
    <rPh sb="0" eb="2">
      <t>コオリヤマ</t>
    </rPh>
    <rPh sb="3" eb="5">
      <t>ケンタ</t>
    </rPh>
    <phoneticPr fontId="1"/>
  </si>
  <si>
    <t>古賀 政行</t>
    <rPh sb="0" eb="2">
      <t>コガ</t>
    </rPh>
    <rPh sb="3" eb="4">
      <t>マツリゴト</t>
    </rPh>
    <rPh sb="4" eb="5">
      <t>イ</t>
    </rPh>
    <phoneticPr fontId="1"/>
  </si>
  <si>
    <t>古岸 将季</t>
    <rPh sb="0" eb="1">
      <t>フル</t>
    </rPh>
    <rPh sb="1" eb="2">
      <t>キシ</t>
    </rPh>
    <rPh sb="3" eb="4">
      <t>ショウ</t>
    </rPh>
    <rPh sb="4" eb="5">
      <t>キ</t>
    </rPh>
    <phoneticPr fontId="1"/>
  </si>
  <si>
    <t>竹内 一平</t>
    <rPh sb="0" eb="2">
      <t>タケウチ</t>
    </rPh>
    <rPh sb="3" eb="5">
      <t>イッペイ</t>
    </rPh>
    <phoneticPr fontId="1"/>
  </si>
  <si>
    <t>坪井 俊太朗</t>
    <rPh sb="0" eb="2">
      <t>ツボイ</t>
    </rPh>
    <rPh sb="3" eb="5">
      <t>シュンタ</t>
    </rPh>
    <rPh sb="5" eb="6">
      <t>ロウ</t>
    </rPh>
    <phoneticPr fontId="1"/>
  </si>
  <si>
    <t>山岡 香凜</t>
    <rPh sb="0" eb="2">
      <t>ヤマオカ</t>
    </rPh>
    <rPh sb="3" eb="5">
      <t>カリン</t>
    </rPh>
    <phoneticPr fontId="1"/>
  </si>
  <si>
    <t>米田 絢貴</t>
    <rPh sb="0" eb="2">
      <t>ヨネダ</t>
    </rPh>
    <rPh sb="3" eb="5">
      <t>アキ</t>
    </rPh>
    <phoneticPr fontId="1"/>
  </si>
  <si>
    <t>石田 侑希</t>
  </si>
  <si>
    <t>今野 陽介</t>
  </si>
  <si>
    <t>小林 大希</t>
  </si>
  <si>
    <t>笹岡 太一</t>
  </si>
  <si>
    <t>出水 亨</t>
  </si>
  <si>
    <t>松尾 萌</t>
  </si>
  <si>
    <t>渡辺 千晶</t>
  </si>
  <si>
    <t>川床 竜生</t>
  </si>
  <si>
    <t>高橋 優奈</t>
  </si>
  <si>
    <t>寺田 芳紀</t>
  </si>
  <si>
    <t>米田 積昌</t>
  </si>
  <si>
    <t>大井 将揮</t>
  </si>
  <si>
    <t>飯坂 太輔</t>
  </si>
  <si>
    <t xml:space="preserve">上田皐熙 </t>
  </si>
  <si>
    <t>久井 沙織</t>
  </si>
  <si>
    <t>笹原 武流</t>
    <rPh sb="0" eb="2">
      <t>ササハr</t>
    </rPh>
    <phoneticPr fontId="1"/>
  </si>
  <si>
    <t>竹中 克幸</t>
    <rPh sb="0" eb="2">
      <t>タケナk</t>
    </rPh>
    <phoneticPr fontId="1"/>
  </si>
  <si>
    <t>辻 大輝</t>
    <rPh sb="0" eb="1">
      <t>ツj</t>
    </rPh>
    <phoneticPr fontId="1"/>
  </si>
  <si>
    <t>大野 太郎</t>
    <rPh sb="0" eb="2">
      <t>オオn</t>
    </rPh>
    <phoneticPr fontId="1"/>
  </si>
  <si>
    <t>畑 美織</t>
    <rPh sb="0" eb="1">
      <t>ハタ</t>
    </rPh>
    <phoneticPr fontId="1"/>
  </si>
  <si>
    <t>吉田 凌</t>
    <rPh sb="0" eb="2">
      <t>ヨシd</t>
    </rPh>
    <phoneticPr fontId="1"/>
  </si>
  <si>
    <t>福本 有咲</t>
    <rPh sb="0" eb="2">
      <t>フクモt</t>
    </rPh>
    <phoneticPr fontId="1"/>
  </si>
  <si>
    <t>真鳥 直人</t>
    <rPh sb="0" eb="2">
      <t>マトリ</t>
    </rPh>
    <phoneticPr fontId="1"/>
  </si>
  <si>
    <t>筒井 幹太</t>
    <rPh sb="0" eb="2">
      <t>ツツイ</t>
    </rPh>
    <rPh sb="3" eb="5">
      <t>カンタ</t>
    </rPh>
    <phoneticPr fontId="1"/>
  </si>
  <si>
    <t>松尾 美穂</t>
    <rPh sb="0" eb="2">
      <t>マツオ</t>
    </rPh>
    <rPh sb="3" eb="5">
      <t>ミホ</t>
    </rPh>
    <phoneticPr fontId="1"/>
  </si>
  <si>
    <t>小東 陽平</t>
    <rPh sb="0" eb="2">
      <t>コヒガシ</t>
    </rPh>
    <rPh sb="3" eb="5">
      <t>ヨウヘイ</t>
    </rPh>
    <phoneticPr fontId="1"/>
  </si>
  <si>
    <t>坂田 亮介</t>
    <rPh sb="0" eb="2">
      <t>サカタ</t>
    </rPh>
    <rPh sb="3" eb="5">
      <t>リョウスケ</t>
    </rPh>
    <phoneticPr fontId="1"/>
  </si>
  <si>
    <t>松井 優樹</t>
    <rPh sb="0" eb="2">
      <t>マツイ</t>
    </rPh>
    <rPh sb="3" eb="5">
      <t>マサキ</t>
    </rPh>
    <phoneticPr fontId="1"/>
  </si>
  <si>
    <t>村上 大輔</t>
    <rPh sb="0" eb="2">
      <t>ムラカミ</t>
    </rPh>
    <rPh sb="3" eb="5">
      <t>ダイスケ</t>
    </rPh>
    <phoneticPr fontId="1"/>
  </si>
  <si>
    <t>奥田 紘士</t>
    <rPh sb="0" eb="2">
      <t>オクダ</t>
    </rPh>
    <rPh sb="3" eb="4">
      <t>ヒロシ</t>
    </rPh>
    <rPh sb="4" eb="5">
      <t>シ</t>
    </rPh>
    <phoneticPr fontId="1"/>
  </si>
  <si>
    <t>木村 龍介</t>
    <rPh sb="0" eb="2">
      <t>キムラ</t>
    </rPh>
    <rPh sb="3" eb="5">
      <t>リュウスケ</t>
    </rPh>
    <phoneticPr fontId="1"/>
  </si>
  <si>
    <t>鴻上 誉志輝</t>
    <rPh sb="0" eb="2">
      <t>コウガミ</t>
    </rPh>
    <rPh sb="3" eb="4">
      <t>ホマレ</t>
    </rPh>
    <rPh sb="4" eb="5">
      <t>ココロザシ</t>
    </rPh>
    <rPh sb="5" eb="6">
      <t>カガヤ</t>
    </rPh>
    <phoneticPr fontId="1"/>
  </si>
  <si>
    <t>澤田 喜一</t>
    <rPh sb="0" eb="2">
      <t>サワダ</t>
    </rPh>
    <rPh sb="3" eb="5">
      <t>ヨシカズ</t>
    </rPh>
    <phoneticPr fontId="1"/>
  </si>
  <si>
    <t>武富 衣舞希</t>
    <rPh sb="0" eb="2">
      <t>タケトミ</t>
    </rPh>
    <rPh sb="3" eb="4">
      <t>イ</t>
    </rPh>
    <rPh sb="4" eb="5">
      <t>マイ</t>
    </rPh>
    <rPh sb="5" eb="6">
      <t>キ</t>
    </rPh>
    <phoneticPr fontId="1"/>
  </si>
  <si>
    <t>羽田 祐大</t>
    <rPh sb="0" eb="2">
      <t>ハダ</t>
    </rPh>
    <rPh sb="3" eb="5">
      <t>ユウダイ</t>
    </rPh>
    <phoneticPr fontId="1"/>
  </si>
  <si>
    <t>舩越 海</t>
    <rPh sb="0" eb="2">
      <t>フナコシ</t>
    </rPh>
    <rPh sb="3" eb="4">
      <t>ウミ</t>
    </rPh>
    <phoneticPr fontId="1"/>
  </si>
  <si>
    <t>宮田 祐希</t>
    <rPh sb="0" eb="2">
      <t>ミヤタ</t>
    </rPh>
    <rPh sb="3" eb="4">
      <t>ユウ</t>
    </rPh>
    <rPh sb="4" eb="5">
      <t>キ</t>
    </rPh>
    <phoneticPr fontId="1"/>
  </si>
  <si>
    <t>矢ヶ部 芳</t>
    <rPh sb="0" eb="3">
      <t>ヤカベ</t>
    </rPh>
    <rPh sb="4" eb="5">
      <t>カオル</t>
    </rPh>
    <phoneticPr fontId="1"/>
  </si>
  <si>
    <t>吉田 逸平</t>
    <rPh sb="0" eb="2">
      <t>ヨシダ</t>
    </rPh>
    <rPh sb="3" eb="5">
      <t>イッペイ</t>
    </rPh>
    <phoneticPr fontId="1"/>
  </si>
  <si>
    <t>木村 圭佑</t>
  </si>
  <si>
    <t>高津 崇裕</t>
  </si>
  <si>
    <t>佐川 義幸</t>
  </si>
  <si>
    <t>高田 龍生</t>
  </si>
  <si>
    <t>武田 侑樹</t>
  </si>
  <si>
    <t>南之園 雄太</t>
  </si>
  <si>
    <t>加藤 祐馬</t>
  </si>
  <si>
    <t>榮 光幸</t>
  </si>
  <si>
    <t>下里 謙太</t>
  </si>
  <si>
    <t>八幡 隆太</t>
  </si>
  <si>
    <t>森元 麻琴</t>
  </si>
  <si>
    <t>安田 奈央</t>
  </si>
  <si>
    <t>浅尾 渚</t>
  </si>
  <si>
    <t>淺木 良太</t>
  </si>
  <si>
    <t>太田 昂輝</t>
  </si>
  <si>
    <t>北 健斗</t>
  </si>
  <si>
    <t>米谷 泰志</t>
  </si>
  <si>
    <t>林 克洋</t>
  </si>
  <si>
    <t>山口 拓海</t>
  </si>
  <si>
    <t>若浦 愛美</t>
  </si>
  <si>
    <t>惠良 早輔路</t>
  </si>
  <si>
    <t>大畑 美樹</t>
  </si>
  <si>
    <t>小栗 珠実</t>
  </si>
  <si>
    <t>川元 航一</t>
  </si>
  <si>
    <t>木谷 萌</t>
  </si>
  <si>
    <t>須中 仁冶</t>
  </si>
  <si>
    <t>中西 秀</t>
  </si>
  <si>
    <t>角谷 卓也</t>
    <rPh sb="0" eb="2">
      <t>カドタニ</t>
    </rPh>
    <rPh sb="3" eb="5">
      <t>タクヤ</t>
    </rPh>
    <phoneticPr fontId="1"/>
  </si>
  <si>
    <t>原木 泰斗</t>
    <rPh sb="0" eb="2">
      <t>ハラキ</t>
    </rPh>
    <rPh sb="3" eb="5">
      <t>タイト</t>
    </rPh>
    <phoneticPr fontId="1"/>
  </si>
  <si>
    <t>曽山 伸昭</t>
    <rPh sb="0" eb="2">
      <t>ソヤマ</t>
    </rPh>
    <rPh sb="3" eb="5">
      <t>ノブアキ</t>
    </rPh>
    <phoneticPr fontId="1"/>
  </si>
  <si>
    <t>武元 章</t>
    <rPh sb="0" eb="2">
      <t>タケモト</t>
    </rPh>
    <rPh sb="1" eb="2">
      <t>モト</t>
    </rPh>
    <rPh sb="3" eb="4">
      <t>アキラ</t>
    </rPh>
    <phoneticPr fontId="1"/>
  </si>
  <si>
    <t>池田 蓮太郎</t>
    <rPh sb="0" eb="2">
      <t>イケダ</t>
    </rPh>
    <rPh sb="3" eb="6">
      <t>レンタロウ</t>
    </rPh>
    <phoneticPr fontId="1"/>
  </si>
  <si>
    <t>上田 明日斗</t>
    <rPh sb="0" eb="2">
      <t>ウエダ</t>
    </rPh>
    <rPh sb="3" eb="5">
      <t>アシタ</t>
    </rPh>
    <rPh sb="5" eb="6">
      <t>ト</t>
    </rPh>
    <phoneticPr fontId="1"/>
  </si>
  <si>
    <t>押条 祐希</t>
    <rPh sb="0" eb="1">
      <t>オ</t>
    </rPh>
    <rPh sb="1" eb="2">
      <t>ジョウ</t>
    </rPh>
    <rPh sb="3" eb="5">
      <t>ユウキ</t>
    </rPh>
    <phoneticPr fontId="1"/>
  </si>
  <si>
    <t>久保田 優希</t>
    <rPh sb="0" eb="3">
      <t>クボタ</t>
    </rPh>
    <rPh sb="4" eb="6">
      <t>ユウキ</t>
    </rPh>
    <phoneticPr fontId="1"/>
  </si>
  <si>
    <t>小嶋 佑弥</t>
    <rPh sb="0" eb="2">
      <t>コジマ</t>
    </rPh>
    <rPh sb="3" eb="5">
      <t>ユウヤ</t>
    </rPh>
    <phoneticPr fontId="1"/>
  </si>
  <si>
    <t>宍戸 勇仁</t>
    <rPh sb="0" eb="2">
      <t>シシド</t>
    </rPh>
    <rPh sb="3" eb="4">
      <t>イサム</t>
    </rPh>
    <rPh sb="4" eb="5">
      <t>ヒトシ</t>
    </rPh>
    <phoneticPr fontId="1"/>
  </si>
  <si>
    <t>嶋岡 大幸</t>
    <rPh sb="0" eb="2">
      <t>シマオカ</t>
    </rPh>
    <rPh sb="3" eb="5">
      <t>ヒロユキ</t>
    </rPh>
    <phoneticPr fontId="1"/>
  </si>
  <si>
    <t>松本 匠平</t>
    <rPh sb="0" eb="2">
      <t>マツモト</t>
    </rPh>
    <rPh sb="3" eb="5">
      <t>ショウヘイ</t>
    </rPh>
    <phoneticPr fontId="1"/>
  </si>
  <si>
    <t>佐藤 航</t>
    <rPh sb="0" eb="2">
      <t>サトウ</t>
    </rPh>
    <rPh sb="3" eb="4">
      <t>ワタル</t>
    </rPh>
    <phoneticPr fontId="1"/>
  </si>
  <si>
    <t>松岡 宏樹</t>
    <rPh sb="0" eb="2">
      <t>マツオカ</t>
    </rPh>
    <rPh sb="3" eb="5">
      <t>ヒロキ</t>
    </rPh>
    <phoneticPr fontId="1"/>
  </si>
  <si>
    <t>林 壱剛</t>
  </si>
  <si>
    <t>廣橋 詩音</t>
  </si>
  <si>
    <t>井口 奏子</t>
  </si>
  <si>
    <t>沖 慎也</t>
  </si>
  <si>
    <t xml:space="preserve">上萬 俊弥 </t>
  </si>
  <si>
    <t>新田 壮史</t>
  </si>
  <si>
    <t>花田 知己</t>
  </si>
  <si>
    <t>堀尾 晟介</t>
  </si>
  <si>
    <t>植田 雄一</t>
  </si>
  <si>
    <t>荻野 陽介</t>
  </si>
  <si>
    <t>恩地 涼樹</t>
  </si>
  <si>
    <t>平手 優登</t>
  </si>
  <si>
    <t>藤本 彩恵子</t>
  </si>
  <si>
    <t>山下 悠登</t>
  </si>
  <si>
    <t>横田 大輔</t>
  </si>
  <si>
    <t>渡部 琴絵</t>
  </si>
  <si>
    <t>渥美 光真</t>
  </si>
  <si>
    <t>石川 潤一</t>
  </si>
  <si>
    <t>伊勢 拓真</t>
  </si>
  <si>
    <t>熊内 環</t>
  </si>
  <si>
    <t>仲野 希</t>
  </si>
  <si>
    <t>松原 加菜</t>
  </si>
  <si>
    <t>飯田 隼矢</t>
  </si>
  <si>
    <t>大石 純子</t>
  </si>
  <si>
    <t>大島 直丈</t>
  </si>
  <si>
    <t>亀田 快宙</t>
  </si>
  <si>
    <t>近藤 克磨</t>
    <rPh sb="4" eb="5">
      <t>マ</t>
    </rPh>
    <phoneticPr fontId="1"/>
  </si>
  <si>
    <t>田中 爽大</t>
    <rPh sb="3" eb="4">
      <t>ソウ</t>
    </rPh>
    <rPh sb="4" eb="5">
      <t>ダイ</t>
    </rPh>
    <phoneticPr fontId="1"/>
  </si>
  <si>
    <t>道家 壮紀</t>
  </si>
  <si>
    <t>橋本 誠伍</t>
  </si>
  <si>
    <t>藤川 恵</t>
  </si>
  <si>
    <t>森木 駿斗</t>
  </si>
  <si>
    <t>LEE JEONGYEONG</t>
  </si>
  <si>
    <t>京都大学</t>
  </si>
  <si>
    <t>京都大学</t>
    <rPh sb="0" eb="2">
      <t>キョウト</t>
    </rPh>
    <rPh sb="2" eb="4">
      <t>ダイガク</t>
    </rPh>
    <phoneticPr fontId="1"/>
  </si>
  <si>
    <t>関西学院大学</t>
  </si>
  <si>
    <t>関西学院大学</t>
    <rPh sb="0" eb="6">
      <t>カンセイガクインダイガク</t>
    </rPh>
    <phoneticPr fontId="1"/>
  </si>
  <si>
    <t>関西大学</t>
  </si>
  <si>
    <t>関西大学</t>
    <rPh sb="0" eb="2">
      <t>カンサイ</t>
    </rPh>
    <rPh sb="2" eb="4">
      <t>ダイガク</t>
    </rPh>
    <phoneticPr fontId="1"/>
  </si>
  <si>
    <t>不明</t>
    <rPh sb="0" eb="2">
      <t>フメイ</t>
    </rPh>
    <phoneticPr fontId="1"/>
  </si>
  <si>
    <t>京都産業大学</t>
  </si>
  <si>
    <t>京都産業大学</t>
    <rPh sb="0" eb="2">
      <t>キョウト</t>
    </rPh>
    <rPh sb="2" eb="4">
      <t>サンギョウ</t>
    </rPh>
    <rPh sb="4" eb="6">
      <t>ダイガク</t>
    </rPh>
    <phoneticPr fontId="1"/>
  </si>
  <si>
    <t>近畿大学</t>
  </si>
  <si>
    <t>近畿大学</t>
    <rPh sb="0" eb="2">
      <t>キンキ</t>
    </rPh>
    <rPh sb="2" eb="4">
      <t>ダイガク</t>
    </rPh>
    <phoneticPr fontId="1"/>
  </si>
  <si>
    <t>甲南大学</t>
  </si>
  <si>
    <t>甲南大学</t>
    <rPh sb="0" eb="4">
      <t>コウナンダイガク</t>
    </rPh>
    <phoneticPr fontId="1"/>
  </si>
  <si>
    <t>大阪産業大学</t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</si>
  <si>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</si>
  <si>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大阪商業大学</t>
    <rPh sb="0" eb="2">
      <t>オオサカ</t>
    </rPh>
    <rPh sb="2" eb="4">
      <t>ショウギョウ</t>
    </rPh>
    <rPh sb="4" eb="6">
      <t>ダイガク</t>
    </rPh>
    <phoneticPr fontId="1"/>
  </si>
  <si>
    <t>大阪大学</t>
  </si>
  <si>
    <t>大阪大学</t>
    <rPh sb="0" eb="2">
      <t>オオサカ</t>
    </rPh>
    <rPh sb="2" eb="4">
      <t>ダイガク</t>
    </rPh>
    <phoneticPr fontId="1"/>
  </si>
  <si>
    <t>大阪産業</t>
  </si>
  <si>
    <t>大阪商業</t>
  </si>
  <si>
    <t>大井 将輝</t>
  </si>
  <si>
    <t>八川 綾佑</t>
  </si>
  <si>
    <t>竹中 明成</t>
  </si>
  <si>
    <t>木嶋 真之介</t>
  </si>
  <si>
    <t>山口 元気</t>
  </si>
  <si>
    <t>和田 光輔</t>
  </si>
  <si>
    <t>竹中 克幸</t>
  </si>
  <si>
    <t>伊倉 正敏</t>
  </si>
  <si>
    <t>藤間 誼希</t>
  </si>
  <si>
    <t>鴻上 誉志輝</t>
  </si>
  <si>
    <t>筒井 順也</t>
  </si>
  <si>
    <t>小坂 裕翼</t>
  </si>
  <si>
    <t>紺谷 健太</t>
  </si>
  <si>
    <t>中嶋 啓太</t>
  </si>
  <si>
    <t>川島 崚</t>
  </si>
  <si>
    <t>上村 洋都</t>
  </si>
  <si>
    <t>小寺 智也</t>
  </si>
  <si>
    <t>日浦 典之</t>
  </si>
  <si>
    <t>村瀬 春祐</t>
  </si>
  <si>
    <t>加藤 匠朔</t>
  </si>
  <si>
    <t>尾形 欣紀</t>
  </si>
  <si>
    <t>筒井 幹太</t>
  </si>
  <si>
    <t>中沢 康太</t>
  </si>
  <si>
    <t>真鳥 直人</t>
  </si>
  <si>
    <t>諸橋 圭吾</t>
  </si>
  <si>
    <t>古岸 将季</t>
  </si>
  <si>
    <t>木村 圭介</t>
  </si>
  <si>
    <t>伊勢 健</t>
  </si>
  <si>
    <t>和泉 響</t>
  </si>
  <si>
    <t>小川 太佑</t>
  </si>
  <si>
    <t>辻 大輝</t>
  </si>
  <si>
    <t>鳥山 拓哉</t>
  </si>
  <si>
    <t>舩越 海</t>
  </si>
  <si>
    <t>郡山 健太</t>
  </si>
  <si>
    <t>矢野 義己</t>
  </si>
  <si>
    <t>大村 和正</t>
  </si>
  <si>
    <t>坂田 亮介</t>
  </si>
  <si>
    <t>竹内 一平</t>
  </si>
  <si>
    <t>平松 大雅</t>
  </si>
  <si>
    <t>笹原 武流</t>
  </si>
  <si>
    <t>小川 翔太郎</t>
  </si>
  <si>
    <t>塚田 祐太</t>
  </si>
  <si>
    <t>原 誠次郎</t>
  </si>
  <si>
    <t>井上 智樹</t>
  </si>
  <si>
    <t>藤野 航平</t>
  </si>
  <si>
    <t>遠藤 大智</t>
  </si>
  <si>
    <t>宍戸 勇仁</t>
  </si>
  <si>
    <t>嶋岡 大幸</t>
  </si>
  <si>
    <t>坪井 俊太朗</t>
  </si>
  <si>
    <t>池田 月</t>
  </si>
  <si>
    <t>鈴木 淳平</t>
  </si>
  <si>
    <t>角谷 卓哉</t>
  </si>
  <si>
    <t>浦郷 敦也</t>
  </si>
  <si>
    <t>曽山 伸昭</t>
  </si>
  <si>
    <t>奥田 紘士</t>
  </si>
  <si>
    <t>上萬 俊弥</t>
  </si>
  <si>
    <t>内山 諄一</t>
  </si>
  <si>
    <t>池田 晃英</t>
  </si>
  <si>
    <t>中川 孔助</t>
  </si>
  <si>
    <t>細谷 基生那</t>
  </si>
  <si>
    <t>小嶋 佑弥</t>
  </si>
  <si>
    <t>矢ヶ部 芳</t>
  </si>
  <si>
    <t>濱島 圭佑</t>
  </si>
  <si>
    <t>古賀 政行</t>
  </si>
  <si>
    <t>澤田 喜一</t>
  </si>
  <si>
    <t>松井 優樹</t>
  </si>
  <si>
    <t>木原 遥大</t>
  </si>
  <si>
    <t>藤野 航士朗</t>
  </si>
  <si>
    <t>矢島 昂一郎</t>
  </si>
  <si>
    <t>小東 陽平</t>
  </si>
  <si>
    <t>木村 龍介</t>
  </si>
  <si>
    <t>室山 侑太</t>
  </si>
  <si>
    <t>佐藤 匡哉</t>
  </si>
  <si>
    <t>宮脇 正人</t>
  </si>
  <si>
    <t>工藤 湧士</t>
  </si>
  <si>
    <t>石川 海渡</t>
  </si>
  <si>
    <t>八杉 豊</t>
  </si>
  <si>
    <t>宮田 和政</t>
  </si>
  <si>
    <t>加須屋 潤</t>
  </si>
  <si>
    <t>上田 明日斗</t>
  </si>
  <si>
    <t>武本 章</t>
  </si>
  <si>
    <t>池田 蓮太郎</t>
  </si>
  <si>
    <t>吉田 逸平</t>
  </si>
  <si>
    <t>原木 泰斗</t>
  </si>
  <si>
    <t>羽田 祐大</t>
  </si>
  <si>
    <t>宮田 祐希</t>
  </si>
  <si>
    <t>西川 弥希</t>
  </si>
  <si>
    <t>堀部 咲穂</t>
  </si>
  <si>
    <t>町田 莉子</t>
  </si>
  <si>
    <t>阿部 有沙</t>
  </si>
  <si>
    <t>中口 遥</t>
  </si>
  <si>
    <t>天野 愛理</t>
  </si>
  <si>
    <t>松尾 美穂</t>
  </si>
  <si>
    <t>前川 愛海</t>
  </si>
  <si>
    <t>香美 杏奈</t>
  </si>
  <si>
    <t>内田 蒼唯</t>
  </si>
  <si>
    <t>清水 英恵</t>
  </si>
  <si>
    <t>福井 瑞紀</t>
  </si>
  <si>
    <t>木曽 わかな</t>
  </si>
  <si>
    <t>山内 香奈</t>
  </si>
  <si>
    <t>山田 彩貴</t>
  </si>
  <si>
    <t>山下 伊純</t>
  </si>
  <si>
    <t>松本 称梨</t>
  </si>
  <si>
    <t>木村 文香</t>
  </si>
  <si>
    <t>山本 帆乃香</t>
  </si>
  <si>
    <t>高橋 彩音</t>
  </si>
  <si>
    <t>福本 有咲</t>
  </si>
  <si>
    <t>倉脇 小夏</t>
  </si>
  <si>
    <t>郷田 希</t>
  </si>
  <si>
    <t>岡島 沙良</t>
  </si>
  <si>
    <t>川﨑 依子</t>
  </si>
  <si>
    <t>蕭 喬丹</t>
  </si>
  <si>
    <t>武富 衣舞希</t>
  </si>
  <si>
    <t>山岡 香凛</t>
  </si>
  <si>
    <t>宮 沙衣</t>
  </si>
  <si>
    <t>加藤 明佳</t>
  </si>
  <si>
    <t>後藤 友香</t>
  </si>
  <si>
    <t>大谷 蓮</t>
  </si>
  <si>
    <t>氏松 蓮</t>
  </si>
  <si>
    <t>小笠原 梓</t>
  </si>
  <si>
    <t>亀田 理紗</t>
  </si>
  <si>
    <t>渡辺 小弓</t>
  </si>
  <si>
    <t>畑 美織</t>
  </si>
  <si>
    <t>米田 絢貴</t>
  </si>
  <si>
    <t>松岡 実花</t>
  </si>
  <si>
    <t>寶代地 美咲</t>
  </si>
  <si>
    <t>西 彩花</t>
  </si>
  <si>
    <t>家城 ミチコ</t>
  </si>
  <si>
    <t>足立 利佐子</t>
  </si>
  <si>
    <t>池田 彩乃</t>
  </si>
  <si>
    <t>関西</t>
  </si>
  <si>
    <t>立命館</t>
  </si>
  <si>
    <t>同志社</t>
  </si>
  <si>
    <t>岡山商科</t>
  </si>
  <si>
    <t>京都産業</t>
  </si>
  <si>
    <t>関西学院</t>
  </si>
  <si>
    <t>近畿</t>
  </si>
  <si>
    <t>四国</t>
  </si>
  <si>
    <t>京都</t>
  </si>
  <si>
    <t>甲南</t>
  </si>
  <si>
    <t>大阪</t>
  </si>
  <si>
    <t>徳島</t>
  </si>
  <si>
    <t>関西学院</t>
    <phoneticPr fontId="1"/>
  </si>
  <si>
    <t>立命館</t>
    <phoneticPr fontId="1"/>
  </si>
  <si>
    <t>同志社</t>
    <phoneticPr fontId="1"/>
  </si>
  <si>
    <t>京都</t>
    <phoneticPr fontId="1"/>
  </si>
  <si>
    <t>京都産業</t>
    <phoneticPr fontId="1"/>
  </si>
  <si>
    <t>神戸</t>
  </si>
  <si>
    <t/>
  </si>
  <si>
    <t>関西</t>
    <phoneticPr fontId="1"/>
  </si>
  <si>
    <t>立命館</t>
    <phoneticPr fontId="1"/>
  </si>
  <si>
    <t>立命館</t>
    <phoneticPr fontId="1"/>
  </si>
  <si>
    <t>S6=97.0</t>
  </si>
  <si>
    <t>S6=96.7</t>
  </si>
  <si>
    <t>ファイナル 関西学連新記録</t>
    <rPh sb="6" eb="8">
      <t>カンサイ</t>
    </rPh>
    <rPh sb="8" eb="10">
      <t>ガクレン</t>
    </rPh>
    <rPh sb="10" eb="13">
      <t>シンキロク</t>
    </rPh>
    <phoneticPr fontId="4"/>
  </si>
  <si>
    <t>ファイナル D.N.S</t>
    <phoneticPr fontId="1"/>
  </si>
  <si>
    <t>S6=85</t>
  </si>
  <si>
    <t>S6=82</t>
  </si>
  <si>
    <t>S6=86</t>
  </si>
  <si>
    <t>S6=83</t>
  </si>
  <si>
    <t>S6=80</t>
  </si>
  <si>
    <t>S6=79</t>
  </si>
  <si>
    <t>S6=75</t>
  </si>
  <si>
    <t>D.N.S</t>
  </si>
  <si>
    <t>10mBPDS60W</t>
    <phoneticPr fontId="1"/>
  </si>
  <si>
    <t>同志社大学</t>
  </si>
  <si>
    <t>石川海渡</t>
  </si>
  <si>
    <t>岡山商科大学</t>
  </si>
  <si>
    <t>四国大学</t>
  </si>
  <si>
    <t>足立 柊弥</t>
  </si>
  <si>
    <t>朝日大学</t>
  </si>
  <si>
    <t>立命館大学</t>
  </si>
  <si>
    <t>新屋 敬大</t>
  </si>
  <si>
    <t>崇城大学</t>
  </si>
  <si>
    <t>加藤 雅之</t>
  </si>
  <si>
    <t>愛知学院大学</t>
  </si>
  <si>
    <t>園部 海斗</t>
  </si>
  <si>
    <t>名古屋工業大学</t>
  </si>
  <si>
    <t>齊藤 優輝</t>
  </si>
  <si>
    <t>愛知淑徳大学</t>
  </si>
  <si>
    <t>S6=100.6</t>
    <phoneticPr fontId="1"/>
  </si>
  <si>
    <t>S6=99.4</t>
    <phoneticPr fontId="1"/>
  </si>
  <si>
    <t>郡山 健太</t>
    <phoneticPr fontId="1"/>
  </si>
  <si>
    <t>※１</t>
    <phoneticPr fontId="1"/>
  </si>
  <si>
    <t>S6=99.0</t>
    <phoneticPr fontId="1"/>
  </si>
  <si>
    <t>S6=98.1</t>
    <phoneticPr fontId="1"/>
  </si>
  <si>
    <t>S6=96.9</t>
    <phoneticPr fontId="1"/>
  </si>
  <si>
    <t>平松大雅</t>
  </si>
  <si>
    <t>DSQ※3</t>
    <phoneticPr fontId="1"/>
  </si>
  <si>
    <t>内田蒼唯</t>
  </si>
  <si>
    <t>氏名</t>
    <phoneticPr fontId="1"/>
  </si>
  <si>
    <t>同志社大学</t>
    <phoneticPr fontId="1"/>
  </si>
  <si>
    <t>岡山商科大学</t>
    <rPh sb="4" eb="6">
      <t>ダイガク</t>
    </rPh>
    <phoneticPr fontId="1"/>
  </si>
  <si>
    <t>甲南大学</t>
    <rPh sb="2" eb="4">
      <t>ダイガク</t>
    </rPh>
    <phoneticPr fontId="1"/>
  </si>
  <si>
    <t>近畿大学</t>
    <rPh sb="2" eb="4">
      <t>ダイガク</t>
    </rPh>
    <phoneticPr fontId="1"/>
  </si>
  <si>
    <t>大阪産業大学</t>
    <rPh sb="4" eb="6">
      <t>ダイガク</t>
    </rPh>
    <phoneticPr fontId="1"/>
  </si>
  <si>
    <t>大阪大学</t>
    <rPh sb="2" eb="4">
      <t>ダイガク</t>
    </rPh>
    <phoneticPr fontId="1"/>
  </si>
  <si>
    <t>徳島大学</t>
    <rPh sb="2" eb="4">
      <t>ダイガク</t>
    </rPh>
    <phoneticPr fontId="1"/>
  </si>
  <si>
    <t>神戸大学</t>
    <rPh sb="2" eb="4">
      <t>ダイガク</t>
    </rPh>
    <phoneticPr fontId="1"/>
  </si>
  <si>
    <t>近畿大学</t>
    <rPh sb="0" eb="2">
      <t>キンキ</t>
    </rPh>
    <rPh sb="2" eb="4">
      <t>ダイガク</t>
    </rPh>
    <phoneticPr fontId="1"/>
  </si>
  <si>
    <t>関西大学</t>
    <rPh sb="0" eb="2">
      <t>カンサイ</t>
    </rPh>
    <rPh sb="2" eb="4">
      <t>ダイガク</t>
    </rPh>
    <phoneticPr fontId="4"/>
  </si>
  <si>
    <t>大阪大学</t>
    <rPh sb="0" eb="4">
      <t>オオサカダイガク</t>
    </rPh>
    <phoneticPr fontId="27"/>
  </si>
  <si>
    <t>林 泰誠</t>
  </si>
  <si>
    <t>京都大学</t>
    <rPh sb="0" eb="2">
      <t>キョウト</t>
    </rPh>
    <rPh sb="2" eb="4">
      <t>ダイガク</t>
    </rPh>
    <phoneticPr fontId="27"/>
  </si>
  <si>
    <t>近畿大学</t>
    <rPh sb="0" eb="4">
      <t>キンキダイガク</t>
    </rPh>
    <phoneticPr fontId="27"/>
  </si>
  <si>
    <t>渡名喜 尚斗</t>
    <rPh sb="0" eb="3">
      <t>トナキ</t>
    </rPh>
    <rPh sb="4" eb="6">
      <t>ナオト</t>
    </rPh>
    <phoneticPr fontId="27"/>
  </si>
  <si>
    <t>立命館大学</t>
    <rPh sb="0" eb="3">
      <t>リツメイカン</t>
    </rPh>
    <rPh sb="3" eb="5">
      <t>ダイガク</t>
    </rPh>
    <phoneticPr fontId="27"/>
  </si>
  <si>
    <t>関西学院大学</t>
    <rPh sb="0" eb="2">
      <t>カンセイ</t>
    </rPh>
    <rPh sb="2" eb="4">
      <t>ガクイン</t>
    </rPh>
    <rPh sb="4" eb="6">
      <t>ダイガク</t>
    </rPh>
    <phoneticPr fontId="27"/>
  </si>
  <si>
    <t>前田 一貴</t>
    <rPh sb="0" eb="2">
      <t>マエダ</t>
    </rPh>
    <rPh sb="3" eb="4">
      <t>イチ</t>
    </rPh>
    <phoneticPr fontId="27"/>
  </si>
  <si>
    <t>羽田 祐大</t>
    <rPh sb="0" eb="2">
      <t>ハダ</t>
    </rPh>
    <rPh sb="3" eb="5">
      <t>ユウダイ</t>
    </rPh>
    <phoneticPr fontId="27"/>
  </si>
  <si>
    <t>大阪産業大学</t>
    <rPh sb="0" eb="6">
      <t>オオサカサンギョウダイガク</t>
    </rPh>
    <phoneticPr fontId="27"/>
  </si>
  <si>
    <t>宍戸 勇人</t>
    <rPh sb="0" eb="2">
      <t>シシド</t>
    </rPh>
    <rPh sb="3" eb="5">
      <t>ハヤト</t>
    </rPh>
    <phoneticPr fontId="27"/>
  </si>
  <si>
    <t>宮田 祐希</t>
    <rPh sb="0" eb="2">
      <t>ミヤタ</t>
    </rPh>
    <rPh sb="3" eb="5">
      <t>ユウキ</t>
    </rPh>
    <phoneticPr fontId="27"/>
  </si>
  <si>
    <t>隠岐 颯太</t>
    <rPh sb="0" eb="2">
      <t>オキ</t>
    </rPh>
    <rPh sb="3" eb="5">
      <t>ソウタ</t>
    </rPh>
    <phoneticPr fontId="27"/>
  </si>
  <si>
    <t>矢島 昂一郞</t>
    <rPh sb="0" eb="2">
      <t>ヤジマ</t>
    </rPh>
    <rPh sb="3" eb="4">
      <t>コウ</t>
    </rPh>
    <rPh sb="4" eb="5">
      <t>ハジメ</t>
    </rPh>
    <rPh sb="5" eb="6">
      <t>ロウ</t>
    </rPh>
    <phoneticPr fontId="27"/>
  </si>
  <si>
    <t>小坂裕翼</t>
  </si>
  <si>
    <t>紺谷 健太</t>
    <rPh sb="0" eb="2">
      <t>コンタニ</t>
    </rPh>
    <rPh sb="3" eb="5">
      <t>ケンタ</t>
    </rPh>
    <phoneticPr fontId="27"/>
  </si>
  <si>
    <t>内山 諄一</t>
    <rPh sb="0" eb="2">
      <t>ウチヤマ</t>
    </rPh>
    <rPh sb="3" eb="5">
      <t>ジュンイチ</t>
    </rPh>
    <phoneticPr fontId="27"/>
  </si>
  <si>
    <t>伊勢 健</t>
    <rPh sb="0" eb="2">
      <t>イセ</t>
    </rPh>
    <rPh sb="3" eb="4">
      <t>タケル</t>
    </rPh>
    <phoneticPr fontId="27"/>
  </si>
  <si>
    <t>吉田 逸平</t>
    <rPh sb="0" eb="2">
      <t>ヨシダ</t>
    </rPh>
    <rPh sb="3" eb="5">
      <t>イッペイ</t>
    </rPh>
    <phoneticPr fontId="27"/>
  </si>
  <si>
    <t>松枝 隼佑</t>
  </si>
  <si>
    <t>南 光太郎</t>
  </si>
  <si>
    <t>室山侑太</t>
  </si>
  <si>
    <t>真鳥 直人</t>
    <rPh sb="0" eb="2">
      <t>マトr</t>
    </rPh>
    <phoneticPr fontId="28"/>
  </si>
  <si>
    <t>中沢 康太</t>
    <rPh sb="0" eb="2">
      <t>ナカザワ</t>
    </rPh>
    <rPh sb="3" eb="5">
      <t>コウタ</t>
    </rPh>
    <phoneticPr fontId="27"/>
  </si>
  <si>
    <t>立命館大学</t>
    <rPh sb="0" eb="5">
      <t>リツメイカンダイガク</t>
    </rPh>
    <phoneticPr fontId="27"/>
  </si>
  <si>
    <t>藤川 恵</t>
    <rPh sb="0" eb="2">
      <t>フジカワ</t>
    </rPh>
    <rPh sb="3" eb="4">
      <t>メグミ</t>
    </rPh>
    <phoneticPr fontId="27"/>
  </si>
  <si>
    <t>木曽 わかな</t>
    <rPh sb="0" eb="2">
      <t>キソ</t>
    </rPh>
    <phoneticPr fontId="27"/>
  </si>
  <si>
    <t>井関　愛也音</t>
    <rPh sb="0" eb="2">
      <t>イセキ</t>
    </rPh>
    <rPh sb="3" eb="4">
      <t>アイ</t>
    </rPh>
    <rPh sb="4" eb="5">
      <t>ナリ</t>
    </rPh>
    <rPh sb="5" eb="6">
      <t>オト</t>
    </rPh>
    <phoneticPr fontId="27"/>
  </si>
  <si>
    <t>徳島大学</t>
    <rPh sb="0" eb="2">
      <t>トクシマ</t>
    </rPh>
    <rPh sb="2" eb="4">
      <t>ダイガク</t>
    </rPh>
    <phoneticPr fontId="27"/>
  </si>
  <si>
    <t>高橋 優奈</t>
    <rPh sb="0" eb="2">
      <t>タカハシ</t>
    </rPh>
    <rPh sb="3" eb="5">
      <t>ユウナ</t>
    </rPh>
    <phoneticPr fontId="4"/>
  </si>
  <si>
    <t>山岡 香凜</t>
    <rPh sb="0" eb="2">
      <t>ヤマオカ</t>
    </rPh>
    <rPh sb="3" eb="5">
      <t>カリン</t>
    </rPh>
    <phoneticPr fontId="27"/>
  </si>
  <si>
    <t>清水　英恵</t>
    <rPh sb="0" eb="2">
      <t>シミズ</t>
    </rPh>
    <rPh sb="3" eb="5">
      <t>ハナエ</t>
    </rPh>
    <phoneticPr fontId="27"/>
  </si>
  <si>
    <t>田畑 実菜</t>
  </si>
  <si>
    <t>びわこ学院大学</t>
  </si>
  <si>
    <t>神戸大学</t>
    <rPh sb="0" eb="2">
      <t>コウベ</t>
    </rPh>
    <phoneticPr fontId="27"/>
  </si>
  <si>
    <t>信喜 裕介</t>
    <rPh sb="0" eb="2">
      <t>シキ</t>
    </rPh>
    <rPh sb="3" eb="5">
      <t>ユウスケ</t>
    </rPh>
    <phoneticPr fontId="27"/>
  </si>
  <si>
    <t>田中 航平</t>
    <rPh sb="0" eb="2">
      <t>タナカ</t>
    </rPh>
    <rPh sb="3" eb="5">
      <t>コウヘイ</t>
    </rPh>
    <phoneticPr fontId="27"/>
  </si>
  <si>
    <t>紫竹 竜大</t>
    <rPh sb="0" eb="2">
      <t>シチク</t>
    </rPh>
    <rPh sb="3" eb="5">
      <t>リュウタ</t>
    </rPh>
    <phoneticPr fontId="27"/>
  </si>
  <si>
    <t>飯田 樹</t>
    <rPh sb="0" eb="2">
      <t>イイダ</t>
    </rPh>
    <rPh sb="3" eb="4">
      <t>ジュ</t>
    </rPh>
    <phoneticPr fontId="27"/>
  </si>
  <si>
    <t>柳川 卓広</t>
    <rPh sb="0" eb="2">
      <t>ヤナガワ</t>
    </rPh>
    <rPh sb="3" eb="5">
      <t>タクヒロ</t>
    </rPh>
    <phoneticPr fontId="27"/>
  </si>
  <si>
    <t>須中 仁治</t>
  </si>
  <si>
    <t>山本 悠人</t>
    <rPh sb="0" eb="2">
      <t>ヤマモト</t>
    </rPh>
    <rPh sb="3" eb="5">
      <t>ハルト</t>
    </rPh>
    <phoneticPr fontId="27"/>
  </si>
  <si>
    <t>宮田和政</t>
  </si>
  <si>
    <t>岡部 皓喜</t>
    <rPh sb="0" eb="2">
      <t>オカb</t>
    </rPh>
    <phoneticPr fontId="27"/>
  </si>
  <si>
    <t>京都産業大学</t>
    <rPh sb="0" eb="1">
      <t>キョ</t>
    </rPh>
    <phoneticPr fontId="27"/>
  </si>
  <si>
    <t>川東 夏己</t>
    <rPh sb="0" eb="2">
      <t>カワヒガシ</t>
    </rPh>
    <rPh sb="3" eb="4">
      <t>ナツ</t>
    </rPh>
    <rPh sb="4" eb="5">
      <t>オノレ</t>
    </rPh>
    <phoneticPr fontId="27"/>
  </si>
  <si>
    <t>西村 淳志</t>
  </si>
  <si>
    <t>中村 聡一郎</t>
    <rPh sb="0" eb="2">
      <t>ナカムラ</t>
    </rPh>
    <rPh sb="3" eb="6">
      <t>ソウイチロウ</t>
    </rPh>
    <phoneticPr fontId="27"/>
  </si>
  <si>
    <t>小川 晃平</t>
    <rPh sb="0" eb="2">
      <t>オガワ</t>
    </rPh>
    <rPh sb="3" eb="5">
      <t>コウヘイ</t>
    </rPh>
    <phoneticPr fontId="27"/>
  </si>
  <si>
    <t>樫木 陸人</t>
    <rPh sb="0" eb="2">
      <t>カシキ</t>
    </rPh>
    <rPh sb="3" eb="4">
      <t>リク</t>
    </rPh>
    <rPh sb="4" eb="5">
      <t>ヒト</t>
    </rPh>
    <phoneticPr fontId="27"/>
  </si>
  <si>
    <t>惠良 早浦路</t>
  </si>
  <si>
    <t>西田 光希</t>
    <rPh sb="0" eb="2">
      <t>ニシダ</t>
    </rPh>
    <rPh sb="3" eb="5">
      <t>ミツキ</t>
    </rPh>
    <phoneticPr fontId="27"/>
  </si>
  <si>
    <t>眞鍋 委</t>
    <rPh sb="0" eb="2">
      <t>マナベ</t>
    </rPh>
    <rPh sb="3" eb="4">
      <t>イ</t>
    </rPh>
    <phoneticPr fontId="27"/>
  </si>
  <si>
    <t>加藤 紗雪</t>
    <rPh sb="0" eb="2">
      <t>カトウ</t>
    </rPh>
    <rPh sb="3" eb="4">
      <t>サ</t>
    </rPh>
    <rPh sb="4" eb="5">
      <t>ユキ</t>
    </rPh>
    <phoneticPr fontId="27"/>
  </si>
  <si>
    <t>若宮 有美</t>
    <rPh sb="0" eb="2">
      <t>ワカミヤ</t>
    </rPh>
    <rPh sb="3" eb="4">
      <t>アリ</t>
    </rPh>
    <rPh sb="4" eb="5">
      <t>ウツク</t>
    </rPh>
    <phoneticPr fontId="27"/>
  </si>
  <si>
    <t>國松 美優</t>
    <rPh sb="0" eb="2">
      <t>クニマツ</t>
    </rPh>
    <rPh sb="3" eb="5">
      <t>ミユ</t>
    </rPh>
    <phoneticPr fontId="27"/>
  </si>
  <si>
    <t>岡田 茉樹</t>
    <rPh sb="0" eb="2">
      <t>オカダ</t>
    </rPh>
    <rPh sb="3" eb="4">
      <t>マツ</t>
    </rPh>
    <rPh sb="4" eb="5">
      <t>キ</t>
    </rPh>
    <phoneticPr fontId="27"/>
  </si>
  <si>
    <t>鍵岡 莉奈</t>
    <rPh sb="0" eb="2">
      <t>カギオカ</t>
    </rPh>
    <rPh sb="3" eb="5">
      <t>リナ</t>
    </rPh>
    <phoneticPr fontId="27"/>
  </si>
  <si>
    <t>渡名喜 尚斗</t>
  </si>
  <si>
    <t>前田 一貴</t>
  </si>
  <si>
    <t>隠岐 颯太</t>
  </si>
  <si>
    <t>井関　愛也音</t>
  </si>
  <si>
    <t>山岡 香凜</t>
  </si>
  <si>
    <t>びわこ学院</t>
  </si>
  <si>
    <t>村瀬 春祐</t>
    <rPh sb="0" eb="2">
      <t>ムr</t>
    </rPh>
    <rPh sb="3" eb="5">
      <t>シュンスケ</t>
    </rPh>
    <phoneticPr fontId="26"/>
  </si>
  <si>
    <t>徳島大学</t>
  </si>
  <si>
    <t>渡名喜 尚人</t>
    <rPh sb="0" eb="3">
      <t>トナキ</t>
    </rPh>
    <rPh sb="4" eb="6">
      <t>ナオト</t>
    </rPh>
    <phoneticPr fontId="29"/>
  </si>
  <si>
    <t>渡名喜 尚人</t>
  </si>
  <si>
    <t>京都大学</t>
    <rPh sb="0" eb="4">
      <t>キョウトダイガク</t>
    </rPh>
    <phoneticPr fontId="27"/>
  </si>
  <si>
    <t>矢ヶ部 芳</t>
    <rPh sb="0" eb="3">
      <t>ヤカベ</t>
    </rPh>
    <rPh sb="4" eb="5">
      <t>カオル</t>
    </rPh>
    <phoneticPr fontId="27"/>
  </si>
  <si>
    <t>廣橋 詩音</t>
    <rPh sb="0" eb="2">
      <t>ヒロハシ</t>
    </rPh>
    <rPh sb="3" eb="5">
      <t>シオン</t>
    </rPh>
    <phoneticPr fontId="27"/>
  </si>
  <si>
    <t>橋本 誠伍</t>
    <rPh sb="0" eb="2">
      <t>ハシモト</t>
    </rPh>
    <rPh sb="3" eb="4">
      <t>セイ</t>
    </rPh>
    <rPh sb="4" eb="5">
      <t>ゴ</t>
    </rPh>
    <phoneticPr fontId="27"/>
  </si>
  <si>
    <t>武元 章</t>
    <rPh sb="0" eb="2">
      <t>タケモト</t>
    </rPh>
    <rPh sb="3" eb="4">
      <t>アキラ</t>
    </rPh>
    <phoneticPr fontId="27"/>
  </si>
  <si>
    <t>原 誠次郎</t>
    <rPh sb="0" eb="1">
      <t>ハラ</t>
    </rPh>
    <rPh sb="2" eb="5">
      <t>セイジロウ</t>
    </rPh>
    <phoneticPr fontId="27"/>
  </si>
  <si>
    <t>道家 壮紀</t>
    <rPh sb="0" eb="2">
      <t>ドウケ</t>
    </rPh>
    <rPh sb="3" eb="4">
      <t>ソウ</t>
    </rPh>
    <rPh sb="4" eb="5">
      <t>キ</t>
    </rPh>
    <phoneticPr fontId="27"/>
  </si>
  <si>
    <t>石川 潤一</t>
    <rPh sb="0" eb="2">
      <t>イシカワ</t>
    </rPh>
    <rPh sb="3" eb="5">
      <t>ジュンイチ</t>
    </rPh>
    <phoneticPr fontId="27"/>
  </si>
  <si>
    <t>木村 龍介</t>
    <rPh sb="0" eb="2">
      <t>キムラ</t>
    </rPh>
    <rPh sb="3" eb="5">
      <t>リュウスケ</t>
    </rPh>
    <phoneticPr fontId="27"/>
  </si>
  <si>
    <t>佐藤 航</t>
    <rPh sb="0" eb="2">
      <t>サトウ</t>
    </rPh>
    <rPh sb="3" eb="4">
      <t>ワタル</t>
    </rPh>
    <phoneticPr fontId="27"/>
  </si>
  <si>
    <t>田中 爽大</t>
    <rPh sb="0" eb="2">
      <t>タナカ</t>
    </rPh>
    <rPh sb="3" eb="4">
      <t>ソウ</t>
    </rPh>
    <rPh sb="4" eb="5">
      <t>ダイ</t>
    </rPh>
    <phoneticPr fontId="27"/>
  </si>
  <si>
    <t>久保田 優希</t>
    <rPh sb="0" eb="3">
      <t>クボタ</t>
    </rPh>
    <rPh sb="4" eb="6">
      <t>ユウキ</t>
    </rPh>
    <phoneticPr fontId="27"/>
  </si>
  <si>
    <t>大島 直丈</t>
    <rPh sb="0" eb="2">
      <t>オオシマ</t>
    </rPh>
    <rPh sb="3" eb="4">
      <t>ナオ</t>
    </rPh>
    <rPh sb="4" eb="5">
      <t>タケ</t>
    </rPh>
    <phoneticPr fontId="27"/>
  </si>
  <si>
    <t>押条 祐希</t>
    <rPh sb="0" eb="1">
      <t>オ</t>
    </rPh>
    <rPh sb="1" eb="2">
      <t>ジョウ</t>
    </rPh>
    <rPh sb="3" eb="5">
      <t>ユウキ</t>
    </rPh>
    <phoneticPr fontId="27"/>
  </si>
  <si>
    <t>鳥山 拓哉</t>
    <rPh sb="0" eb="2">
      <t>トリヤマ</t>
    </rPh>
    <rPh sb="3" eb="5">
      <t>タクヤ</t>
    </rPh>
    <phoneticPr fontId="27"/>
  </si>
  <si>
    <t>舩本 裕介</t>
  </si>
  <si>
    <t>竹中 克幸</t>
    <rPh sb="0" eb="2">
      <t>タケナk</t>
    </rPh>
    <phoneticPr fontId="28"/>
  </si>
  <si>
    <t>鴻上 誉志輝</t>
    <rPh sb="0" eb="2">
      <t>コウガミ</t>
    </rPh>
    <rPh sb="3" eb="4">
      <t>ホマレ</t>
    </rPh>
    <rPh sb="4" eb="5">
      <t>シ</t>
    </rPh>
    <rPh sb="5" eb="6">
      <t>キ</t>
    </rPh>
    <phoneticPr fontId="27"/>
  </si>
  <si>
    <t>亀田 快宙</t>
    <rPh sb="0" eb="2">
      <t>カメダ</t>
    </rPh>
    <rPh sb="3" eb="4">
      <t>カイ</t>
    </rPh>
    <rPh sb="4" eb="5">
      <t>チュウ</t>
    </rPh>
    <phoneticPr fontId="27"/>
  </si>
  <si>
    <t>田中 健志郎</t>
  </si>
  <si>
    <t>森木 駿斗</t>
    <rPh sb="0" eb="2">
      <t>モリキ</t>
    </rPh>
    <rPh sb="3" eb="5">
      <t>ハヤト</t>
    </rPh>
    <phoneticPr fontId="27"/>
  </si>
  <si>
    <t>中川 孔助</t>
    <rPh sb="0" eb="2">
      <t>ナカガワ</t>
    </rPh>
    <rPh sb="3" eb="4">
      <t>アナ</t>
    </rPh>
    <rPh sb="4" eb="5">
      <t>タスケ</t>
    </rPh>
    <phoneticPr fontId="27"/>
  </si>
  <si>
    <t>大石 純子</t>
    <rPh sb="0" eb="2">
      <t>オオイシ</t>
    </rPh>
    <rPh sb="3" eb="5">
      <t>ジュンコ</t>
    </rPh>
    <phoneticPr fontId="27"/>
  </si>
  <si>
    <t>松尾 美穂</t>
    <rPh sb="0" eb="2">
      <t>マツオ</t>
    </rPh>
    <rPh sb="3" eb="5">
      <t>ミホ</t>
    </rPh>
    <phoneticPr fontId="27"/>
  </si>
  <si>
    <t>畑 美織</t>
    <rPh sb="0" eb="1">
      <t>ハタ</t>
    </rPh>
    <phoneticPr fontId="28"/>
  </si>
  <si>
    <t>田中 航平</t>
  </si>
  <si>
    <t>神戸大学</t>
  </si>
  <si>
    <t>樫木 陸人</t>
  </si>
  <si>
    <t>柳川 卓広</t>
  </si>
  <si>
    <t>岡部 皓喜</t>
  </si>
  <si>
    <t>川東 夏己</t>
  </si>
  <si>
    <t>信喜 裕介</t>
  </si>
  <si>
    <t>武元 章</t>
  </si>
  <si>
    <t>田中 爽大</t>
  </si>
  <si>
    <t>紫竹 竜大</t>
  </si>
  <si>
    <t>久保田 優希</t>
  </si>
  <si>
    <t>飯田 樹</t>
  </si>
  <si>
    <t>中村 聡一郎</t>
  </si>
  <si>
    <t>小川 晃平</t>
  </si>
  <si>
    <t>國松 美優</t>
  </si>
  <si>
    <t>吉田 のぞみ</t>
  </si>
  <si>
    <t>岡田 茉樹</t>
  </si>
  <si>
    <t>若宮 有美</t>
  </si>
  <si>
    <t>鍵岡 莉奈</t>
  </si>
  <si>
    <t>立命館大学</t>
    <rPh sb="0" eb="3">
      <t>リツメイカン</t>
    </rPh>
    <rPh sb="3" eb="5">
      <t>ダイガク</t>
    </rPh>
    <phoneticPr fontId="1"/>
  </si>
  <si>
    <t>岡山商科大学</t>
    <phoneticPr fontId="1"/>
  </si>
  <si>
    <t>近畿大学</t>
    <rPh sb="0" eb="4">
      <t>キンキダイガク</t>
    </rPh>
    <phoneticPr fontId="1"/>
  </si>
  <si>
    <t>徳島大学</t>
    <rPh sb="0" eb="2">
      <t>トクシマ</t>
    </rPh>
    <rPh sb="2" eb="4">
      <t>ダイガク</t>
    </rPh>
    <phoneticPr fontId="1"/>
  </si>
  <si>
    <t>関西学院大学</t>
    <rPh sb="0" eb="2">
      <t>カンセイ</t>
    </rPh>
    <rPh sb="2" eb="4">
      <t>ガクイン</t>
    </rPh>
    <rPh sb="4" eb="6">
      <t>ダイガク</t>
    </rPh>
    <phoneticPr fontId="1"/>
  </si>
  <si>
    <t>大阪大学</t>
    <rPh sb="0" eb="4">
      <t>オオサカダイガク</t>
    </rPh>
    <phoneticPr fontId="1"/>
  </si>
  <si>
    <t>杉﨑 礼子</t>
  </si>
  <si>
    <t>常葉大学</t>
  </si>
  <si>
    <t>宮崎　侑香</t>
  </si>
  <si>
    <t>信州大学</t>
  </si>
  <si>
    <t>都築 彩夏</t>
  </si>
  <si>
    <t>名城大学</t>
  </si>
  <si>
    <t>生駒 愛奈</t>
  </si>
  <si>
    <t>山田 未紅</t>
  </si>
  <si>
    <t>中部大学</t>
  </si>
  <si>
    <t>桐嶺 真琴</t>
  </si>
  <si>
    <t>名古屋大学</t>
  </si>
  <si>
    <t>遠藤　雅也</t>
  </si>
  <si>
    <t>日本</t>
  </si>
  <si>
    <t>島田　　敦</t>
  </si>
  <si>
    <t>姫野　祐樹</t>
  </si>
  <si>
    <t>小林　由斉</t>
  </si>
  <si>
    <t>松川　　巧</t>
  </si>
  <si>
    <t>東洋</t>
  </si>
  <si>
    <t>公賀亜久理</t>
  </si>
  <si>
    <t>秀平　拓海</t>
  </si>
  <si>
    <t>以西鷹一郎</t>
  </si>
  <si>
    <t>穴澤　圭祐</t>
  </si>
  <si>
    <t>中央</t>
  </si>
  <si>
    <t>岡田　拓磨</t>
  </si>
  <si>
    <t>石田　裕一</t>
  </si>
  <si>
    <t>明治</t>
  </si>
  <si>
    <t>谷口　響希</t>
  </si>
  <si>
    <t>足立　柊弥</t>
  </si>
  <si>
    <t>朝日</t>
  </si>
  <si>
    <t>園部　海斗</t>
  </si>
  <si>
    <t>名古屋工業</t>
  </si>
  <si>
    <t>後藤　哲平</t>
  </si>
  <si>
    <t>井尻　圭亮</t>
  </si>
  <si>
    <t>慶應義塾</t>
  </si>
  <si>
    <t>山本　拓生</t>
  </si>
  <si>
    <t>早川　　匠</t>
  </si>
  <si>
    <t>井上　達貴</t>
  </si>
  <si>
    <t>林　　晃輝</t>
  </si>
  <si>
    <t>根尾　友輔</t>
  </si>
  <si>
    <t>関根　和磨</t>
  </si>
  <si>
    <t>千葉工業</t>
  </si>
  <si>
    <t>望月　　玲</t>
  </si>
  <si>
    <t>江田　和樹</t>
  </si>
  <si>
    <t>別府　一樹</t>
  </si>
  <si>
    <t>仲村　太智</t>
  </si>
  <si>
    <t>浅井　優汰</t>
  </si>
  <si>
    <t>中村　優汰</t>
  </si>
  <si>
    <t>伴田　大弥</t>
  </si>
  <si>
    <t>早川　拓実</t>
  </si>
  <si>
    <t>東北学院</t>
  </si>
  <si>
    <t>園倉　乘儒</t>
  </si>
  <si>
    <t>手塚　優希</t>
  </si>
  <si>
    <t>法政</t>
  </si>
  <si>
    <t>橋本龍太朗</t>
  </si>
  <si>
    <t>早稲田</t>
  </si>
  <si>
    <t>上竹　強仁</t>
  </si>
  <si>
    <t>髙木　裕貴</t>
  </si>
  <si>
    <t>久保田朋丸</t>
  </si>
  <si>
    <t>加藤　雅之</t>
  </si>
  <si>
    <t>愛知学院</t>
  </si>
  <si>
    <t>関野　優真</t>
  </si>
  <si>
    <t>立正</t>
  </si>
  <si>
    <t>齋藤　慶太</t>
  </si>
  <si>
    <t>滝澤　壱樹</t>
  </si>
  <si>
    <t>立教</t>
  </si>
  <si>
    <t>安本　　滉</t>
  </si>
  <si>
    <t>専修</t>
  </si>
  <si>
    <t>須永　亮介</t>
  </si>
  <si>
    <t>髙田　裕介</t>
  </si>
  <si>
    <t>和田　知也</t>
  </si>
  <si>
    <t>今野　　嶺</t>
  </si>
  <si>
    <t>磯田　和貴</t>
  </si>
  <si>
    <t>野口　優太</t>
  </si>
  <si>
    <t>関　　優輝</t>
  </si>
  <si>
    <t>山梨学院</t>
  </si>
  <si>
    <t>早野　佑久</t>
  </si>
  <si>
    <t>佐々木健人</t>
  </si>
  <si>
    <t>野々村　慧</t>
  </si>
  <si>
    <t>青鹿　龍平</t>
  </si>
  <si>
    <t>宮上　尭士</t>
  </si>
  <si>
    <t>小林　瞭太</t>
  </si>
  <si>
    <t>髙野　颯汰</t>
  </si>
  <si>
    <t>第一工業</t>
  </si>
  <si>
    <t>谷口　　涼</t>
  </si>
  <si>
    <t>有馬　朋輝</t>
  </si>
  <si>
    <t>下東　文哉</t>
  </si>
  <si>
    <t>武田　誠矢</t>
  </si>
  <si>
    <t>福冨　賢太</t>
  </si>
  <si>
    <t>尾崎　大輔</t>
  </si>
  <si>
    <t>高野　大輔</t>
  </si>
  <si>
    <t>齊藤　優輝</t>
  </si>
  <si>
    <t>愛知淑徳</t>
  </si>
  <si>
    <t>原田　季一</t>
  </si>
  <si>
    <t>浜端　　瑛</t>
  </si>
  <si>
    <t>深澤　佑樹</t>
  </si>
  <si>
    <t>林田　哲治</t>
  </si>
  <si>
    <t>須藤　和輝</t>
  </si>
  <si>
    <t>日本工</t>
  </si>
  <si>
    <t>中島　孝輔</t>
  </si>
  <si>
    <t>亀井　遼路</t>
  </si>
  <si>
    <t>西川　　祐</t>
  </si>
  <si>
    <t>千葉</t>
  </si>
  <si>
    <t>糸澤　京祐</t>
  </si>
  <si>
    <t>山田　昌弥</t>
  </si>
  <si>
    <t>名城</t>
  </si>
  <si>
    <t>高野　和也</t>
  </si>
  <si>
    <t>大分県立芸術文化</t>
  </si>
  <si>
    <t>井久保一之介</t>
  </si>
  <si>
    <t>青山学院</t>
  </si>
  <si>
    <t>櫻井　翔太</t>
  </si>
  <si>
    <t>青木　崇遥</t>
  </si>
  <si>
    <t>西川　航矢</t>
  </si>
  <si>
    <t>安田憲一郎</t>
  </si>
  <si>
    <t>学習院</t>
  </si>
  <si>
    <t>林　　知毅</t>
  </si>
  <si>
    <t>丸田　一弥</t>
  </si>
  <si>
    <t>駒澤</t>
  </si>
  <si>
    <t>黒崎　克聡</t>
  </si>
  <si>
    <t>伊藤　早秀</t>
  </si>
  <si>
    <t>田港　広大</t>
  </si>
  <si>
    <t>金子　侑樹</t>
  </si>
  <si>
    <t>吉村　柊平</t>
  </si>
  <si>
    <t>今井　春雄</t>
  </si>
  <si>
    <t>吉澤　　俊</t>
  </si>
  <si>
    <t>梅津　　怜</t>
  </si>
  <si>
    <t>石田　紘平</t>
  </si>
  <si>
    <t>松岡　　慶</t>
  </si>
  <si>
    <t>崇城</t>
  </si>
  <si>
    <t>野口　佳尭</t>
  </si>
  <si>
    <t>梅本　佑希</t>
  </si>
  <si>
    <t>長崎</t>
  </si>
  <si>
    <t>髙田　悠生</t>
  </si>
  <si>
    <t>西澤　昇馬</t>
  </si>
  <si>
    <t>柏木　良太</t>
  </si>
  <si>
    <t>押谷　優樹</t>
  </si>
  <si>
    <t>野口　拓真</t>
  </si>
  <si>
    <t>前島　聖弥</t>
  </si>
  <si>
    <t>西田好之輔</t>
  </si>
  <si>
    <t>原田　龍汰</t>
  </si>
  <si>
    <t>関口　宗真</t>
  </si>
  <si>
    <t>加藤　　東</t>
  </si>
  <si>
    <t>松坂　昌倫</t>
  </si>
  <si>
    <t>平石　慶介</t>
  </si>
  <si>
    <t>原田　誠矢</t>
  </si>
  <si>
    <t>根本　浩輔</t>
  </si>
  <si>
    <t>狼　　佳佑</t>
  </si>
  <si>
    <t>長谷川達也</t>
  </si>
  <si>
    <t>北海道</t>
  </si>
  <si>
    <t>川本　崚介</t>
  </si>
  <si>
    <t>愛知</t>
  </si>
  <si>
    <t>濵　　光一</t>
  </si>
  <si>
    <t>福永　大樹</t>
  </si>
  <si>
    <t>飯田  拓己</t>
  </si>
  <si>
    <t>茂木　嘉音</t>
  </si>
  <si>
    <t>岩田　怜士</t>
  </si>
  <si>
    <t>文　　映現</t>
  </si>
  <si>
    <t>鈴木　秀哉</t>
  </si>
  <si>
    <t>塙　　浩直</t>
  </si>
  <si>
    <t>濱本　和樹</t>
  </si>
  <si>
    <t>森川　　連</t>
  </si>
  <si>
    <t>浅野　遼志</t>
  </si>
  <si>
    <t>天保　諒人</t>
  </si>
  <si>
    <t>西村　大輔</t>
  </si>
  <si>
    <t>北嶋　亮太</t>
  </si>
  <si>
    <t>波多　秀馬</t>
  </si>
  <si>
    <t>橋本雄士朗</t>
  </si>
  <si>
    <t>小西　　豪</t>
  </si>
  <si>
    <t>藤野　貴裕</t>
  </si>
  <si>
    <t>芝浦工業</t>
  </si>
  <si>
    <t>細田　涼太</t>
  </si>
  <si>
    <t>村上　　賢</t>
  </si>
  <si>
    <t>亀山　新司</t>
  </si>
  <si>
    <t>平松　大雅</t>
  </si>
  <si>
    <t>井手　悠太</t>
  </si>
  <si>
    <t>澤地　研自</t>
  </si>
  <si>
    <t>釣　佑太朗</t>
  </si>
  <si>
    <t>折口賢太郎</t>
  </si>
  <si>
    <t>佐賀</t>
  </si>
  <si>
    <t>田中　大貴</t>
  </si>
  <si>
    <t>東京経済</t>
  </si>
  <si>
    <t>小澤　郁磨</t>
  </si>
  <si>
    <t>石丸　寛樹</t>
  </si>
  <si>
    <t>國學院</t>
  </si>
  <si>
    <t>矢部　拓真</t>
  </si>
  <si>
    <t>福留　隼斗</t>
  </si>
  <si>
    <t>小倉　和大</t>
  </si>
  <si>
    <t>森　　亮斗</t>
  </si>
  <si>
    <t>鈴木　崇仁</t>
  </si>
  <si>
    <t>遠藤 雅也</t>
    <phoneticPr fontId="1"/>
  </si>
  <si>
    <t>渡辺 琉仁</t>
    <phoneticPr fontId="1"/>
  </si>
  <si>
    <t>八川 綾佑</t>
    <phoneticPr fontId="1"/>
  </si>
  <si>
    <t>花川 直樹</t>
    <phoneticPr fontId="1"/>
  </si>
  <si>
    <t>渡名喜 尚斗</t>
    <phoneticPr fontId="1"/>
  </si>
  <si>
    <t>鴻上 誉志輝</t>
    <phoneticPr fontId="1"/>
  </si>
  <si>
    <t>藤間 誼希</t>
    <phoneticPr fontId="1"/>
  </si>
  <si>
    <t>小寺 智也</t>
    <phoneticPr fontId="1"/>
  </si>
  <si>
    <t>竹中 明成</t>
    <phoneticPr fontId="1"/>
  </si>
  <si>
    <t>川島 崚</t>
    <phoneticPr fontId="1"/>
  </si>
  <si>
    <t>笹岡 太一</t>
    <phoneticPr fontId="1"/>
  </si>
  <si>
    <t>伊倉 正敏</t>
    <phoneticPr fontId="1"/>
  </si>
  <si>
    <t>淺木 良太</t>
    <phoneticPr fontId="1"/>
  </si>
  <si>
    <t>木嶋 真之介</t>
    <phoneticPr fontId="1"/>
  </si>
  <si>
    <t>竹中 克幸</t>
    <phoneticPr fontId="1"/>
  </si>
  <si>
    <t>山口 元気</t>
    <phoneticPr fontId="1"/>
  </si>
  <si>
    <t>中嶋 啓太</t>
    <phoneticPr fontId="1"/>
  </si>
  <si>
    <t>今野 陽介</t>
    <phoneticPr fontId="1"/>
  </si>
  <si>
    <t>加藤 祐馬</t>
    <phoneticPr fontId="1"/>
  </si>
  <si>
    <t>寺田 芳紀</t>
    <phoneticPr fontId="1"/>
  </si>
  <si>
    <t>榮 光幸</t>
    <phoneticPr fontId="1"/>
  </si>
  <si>
    <t>和泉 響</t>
    <phoneticPr fontId="1"/>
  </si>
  <si>
    <t>筒井 幹太</t>
    <phoneticPr fontId="1"/>
  </si>
  <si>
    <t>林 克洋</t>
    <phoneticPr fontId="1"/>
  </si>
  <si>
    <t>上村 洋都</t>
    <phoneticPr fontId="1"/>
  </si>
  <si>
    <t>古岸 将季</t>
    <phoneticPr fontId="1"/>
  </si>
  <si>
    <t>木村 圭佑</t>
    <phoneticPr fontId="1"/>
  </si>
  <si>
    <t>佐川 義幸</t>
    <phoneticPr fontId="1"/>
  </si>
  <si>
    <t>小川 翔太郎</t>
    <phoneticPr fontId="1"/>
  </si>
  <si>
    <t>村瀬 春祐</t>
    <phoneticPr fontId="1"/>
  </si>
  <si>
    <t>紺谷 健太</t>
    <phoneticPr fontId="1"/>
  </si>
  <si>
    <t>奥田 紘士</t>
    <phoneticPr fontId="1"/>
  </si>
  <si>
    <t>石田 侑希</t>
    <phoneticPr fontId="1"/>
  </si>
  <si>
    <t>加藤 匠朔</t>
    <phoneticPr fontId="1"/>
  </si>
  <si>
    <t>笹原 武流</t>
    <phoneticPr fontId="1"/>
  </si>
  <si>
    <t>中沢 康太</t>
    <phoneticPr fontId="1"/>
  </si>
  <si>
    <t>舩越 海</t>
    <phoneticPr fontId="1"/>
  </si>
  <si>
    <t>辻 大輝</t>
    <phoneticPr fontId="1"/>
  </si>
  <si>
    <t>坪井 俊太朗</t>
    <phoneticPr fontId="1"/>
  </si>
  <si>
    <t>坂田 亮介</t>
    <phoneticPr fontId="1"/>
  </si>
  <si>
    <t>沖 慎也</t>
    <phoneticPr fontId="1"/>
  </si>
  <si>
    <t>諸橋 圭吾</t>
    <phoneticPr fontId="1"/>
  </si>
  <si>
    <t>原 誠次郎</t>
    <phoneticPr fontId="1"/>
  </si>
  <si>
    <t>米田 積昌</t>
    <phoneticPr fontId="1"/>
  </si>
  <si>
    <t>山下 悠登</t>
    <phoneticPr fontId="1"/>
  </si>
  <si>
    <t>木村 龍介</t>
    <phoneticPr fontId="1"/>
  </si>
  <si>
    <t>米谷 泰志</t>
    <phoneticPr fontId="1"/>
  </si>
  <si>
    <t>小林 大希</t>
    <phoneticPr fontId="1"/>
  </si>
  <si>
    <t>八幡 隆太</t>
    <phoneticPr fontId="1"/>
  </si>
  <si>
    <t>南之園 雄太</t>
    <phoneticPr fontId="1"/>
  </si>
  <si>
    <t>小川 太佑</t>
    <phoneticPr fontId="1"/>
  </si>
  <si>
    <t>川床 竜生</t>
    <phoneticPr fontId="1"/>
  </si>
  <si>
    <t>曽山 伸昭</t>
    <phoneticPr fontId="1"/>
  </si>
  <si>
    <t>渥美 光真</t>
    <phoneticPr fontId="1"/>
  </si>
  <si>
    <t>浦郷 敦也</t>
    <phoneticPr fontId="1"/>
  </si>
  <si>
    <t>池田 月</t>
    <phoneticPr fontId="1"/>
  </si>
  <si>
    <t>鳥山 拓哉</t>
    <phoneticPr fontId="1"/>
  </si>
  <si>
    <t>内山 諄一</t>
    <phoneticPr fontId="1"/>
  </si>
  <si>
    <t>恩地 涼樹</t>
    <phoneticPr fontId="1"/>
  </si>
  <si>
    <t>植田 雄一</t>
    <phoneticPr fontId="1"/>
  </si>
  <si>
    <t>角谷 卓哉</t>
    <phoneticPr fontId="1"/>
  </si>
  <si>
    <t>郡山 健太</t>
    <phoneticPr fontId="1"/>
  </si>
  <si>
    <t>和田 光輔</t>
    <phoneticPr fontId="1"/>
  </si>
  <si>
    <t>室山侑太</t>
    <phoneticPr fontId="1"/>
  </si>
  <si>
    <t>一ノ渡　桜</t>
  </si>
  <si>
    <t>千葉　朔海</t>
  </si>
  <si>
    <t>佐々木琉杏</t>
  </si>
  <si>
    <t>前田　留那</t>
  </si>
  <si>
    <t>髙橋　佳伶</t>
  </si>
  <si>
    <t>森本　怜花</t>
  </si>
  <si>
    <t>竹澤　海都</t>
  </si>
  <si>
    <t>劉　　炫慈</t>
  </si>
  <si>
    <t>西　　優花</t>
  </si>
  <si>
    <t>筑紫女学園</t>
  </si>
  <si>
    <t>岡田　亜美</t>
  </si>
  <si>
    <t>佐藤　綾乃</t>
  </si>
  <si>
    <t>清水　春香</t>
  </si>
  <si>
    <t>里川日向子</t>
  </si>
  <si>
    <t>杉﨑　礼子</t>
  </si>
  <si>
    <t>常葉</t>
  </si>
  <si>
    <t>三品　美月</t>
  </si>
  <si>
    <t>平田しおり</t>
  </si>
  <si>
    <t>神谷　沙絵</t>
  </si>
  <si>
    <t>村井　佳奈</t>
  </si>
  <si>
    <t>早川　実沙</t>
  </si>
  <si>
    <t>加藤　モナ</t>
  </si>
  <si>
    <t>中村　彩乃</t>
  </si>
  <si>
    <t>仲原わかな</t>
  </si>
  <si>
    <t>五十嵐美月</t>
  </si>
  <si>
    <t>松本　　郁</t>
  </si>
  <si>
    <t>関東学院</t>
  </si>
  <si>
    <t>安孫子　花</t>
  </si>
  <si>
    <t>新潟医療福祉</t>
  </si>
  <si>
    <t>臼井　華蓮</t>
  </si>
  <si>
    <t>三原　千晶</t>
  </si>
  <si>
    <t>江頭　美紀</t>
  </si>
  <si>
    <t>鈴木　若葉</t>
  </si>
  <si>
    <t>鳩野　祥菜</t>
  </si>
  <si>
    <t>鹿児島国際</t>
  </si>
  <si>
    <t>田中　美沙</t>
  </si>
  <si>
    <t>島崎　日向</t>
  </si>
  <si>
    <t>三重野呉春</t>
  </si>
  <si>
    <t>諏訪　桃香</t>
  </si>
  <si>
    <t>谷中　友美</t>
  </si>
  <si>
    <t>小林　眞子</t>
  </si>
  <si>
    <t>赤沼　沙南</t>
  </si>
  <si>
    <t>清水　英恵</t>
  </si>
  <si>
    <t>青山　瑞季</t>
  </si>
  <si>
    <t>平田　　華</t>
  </si>
  <si>
    <t>関根　　萌</t>
  </si>
  <si>
    <t>信州</t>
  </si>
  <si>
    <t>片岡　まや</t>
  </si>
  <si>
    <t>濱野　　蘭</t>
  </si>
  <si>
    <t>稲江　瑠香</t>
  </si>
  <si>
    <t>西山　綾乃</t>
  </si>
  <si>
    <t>強瀨　阿実</t>
  </si>
  <si>
    <t>相馬由理佳</t>
  </si>
  <si>
    <t>藤川　友利</t>
  </si>
  <si>
    <t>山下　悠夏</t>
  </si>
  <si>
    <t>杉岡　美奈</t>
  </si>
  <si>
    <t>内藤　捺美</t>
  </si>
  <si>
    <t>有賀　香蓮</t>
  </si>
  <si>
    <t>大和田美琴</t>
  </si>
  <si>
    <t>福岡　　澪</t>
  </si>
  <si>
    <t>池見　　栞</t>
  </si>
  <si>
    <t>防衛</t>
  </si>
  <si>
    <t>芋生　彩乃</t>
  </si>
  <si>
    <t>生駒　愛奈</t>
  </si>
  <si>
    <t>久留米歩美</t>
  </si>
  <si>
    <t>志學館</t>
  </si>
  <si>
    <t>横山　葉月</t>
  </si>
  <si>
    <t>林　百合恵</t>
  </si>
  <si>
    <t>菱沼　慧子</t>
  </si>
  <si>
    <t>今中　保花</t>
  </si>
  <si>
    <t>都築　彩夏</t>
  </si>
  <si>
    <t>井関愛也音</t>
  </si>
  <si>
    <t>鈴木　みお</t>
  </si>
  <si>
    <t>山田　未紅</t>
  </si>
  <si>
    <t>中部</t>
  </si>
  <si>
    <t>小山真菜美</t>
  </si>
  <si>
    <t>大城　穂香</t>
  </si>
  <si>
    <t>小井戸瑠音</t>
  </si>
  <si>
    <t>田中　理子</t>
  </si>
  <si>
    <t>山本　佳奈</t>
  </si>
  <si>
    <t>木下　彩音</t>
  </si>
  <si>
    <t>黒田千紗希</t>
  </si>
  <si>
    <t>満井　菜月</t>
  </si>
  <si>
    <t>吉本　衣江</t>
  </si>
  <si>
    <t>石井可那子</t>
  </si>
  <si>
    <t>北村　千晴</t>
  </si>
  <si>
    <t>丸山　小絵</t>
  </si>
  <si>
    <t>城間　美帆</t>
  </si>
  <si>
    <t>木島　　瞳</t>
  </si>
  <si>
    <t>新井　麻由</t>
  </si>
  <si>
    <t>平良亜紗樹</t>
  </si>
  <si>
    <t>長谷川幸世</t>
  </si>
  <si>
    <t>杉山　珠季</t>
  </si>
  <si>
    <t>渡邉　風花</t>
  </si>
  <si>
    <t>熊本保健科学</t>
  </si>
  <si>
    <t>加藤　美緒</t>
  </si>
  <si>
    <t>糟谷　寿々</t>
  </si>
  <si>
    <t>遠藤　香純</t>
  </si>
  <si>
    <t>加藤　美波</t>
  </si>
  <si>
    <t>澤田　悠依</t>
  </si>
  <si>
    <t>池本　悠希</t>
  </si>
  <si>
    <t>福島菜々子</t>
  </si>
  <si>
    <t>北田　　慧</t>
  </si>
  <si>
    <t>大芝　嶺花</t>
  </si>
  <si>
    <t>今井　理絵</t>
  </si>
  <si>
    <t>中嶋友理枝</t>
  </si>
  <si>
    <t>亀山真里奈</t>
  </si>
  <si>
    <t>名和　美裕</t>
  </si>
  <si>
    <t>佐藤　由衣</t>
  </si>
  <si>
    <t>久保田美羽</t>
  </si>
  <si>
    <t>中口 遥</t>
    <phoneticPr fontId="1"/>
  </si>
  <si>
    <t>西川 弥希</t>
    <phoneticPr fontId="1"/>
  </si>
  <si>
    <t>阿部 有沙</t>
    <phoneticPr fontId="1"/>
  </si>
  <si>
    <t>町田 莉子</t>
    <phoneticPr fontId="1"/>
  </si>
  <si>
    <t>堀部 咲穂</t>
    <phoneticPr fontId="1"/>
  </si>
  <si>
    <t>天野 愛理</t>
    <phoneticPr fontId="1"/>
  </si>
  <si>
    <t>松尾 美穂</t>
    <phoneticPr fontId="1"/>
  </si>
  <si>
    <t>前川 愛海</t>
    <phoneticPr fontId="1"/>
  </si>
  <si>
    <t>松尾 萌</t>
    <phoneticPr fontId="1"/>
  </si>
  <si>
    <t>山田 彩貴</t>
    <phoneticPr fontId="1"/>
  </si>
  <si>
    <t>渡辺 千晶</t>
    <phoneticPr fontId="1"/>
  </si>
  <si>
    <t>松本 称梨</t>
    <phoneticPr fontId="1"/>
  </si>
  <si>
    <t>森元 麻琴</t>
    <phoneticPr fontId="1"/>
  </si>
  <si>
    <t>倉脇 小夏</t>
    <phoneticPr fontId="1"/>
  </si>
  <si>
    <t>木村 文香</t>
    <phoneticPr fontId="1"/>
  </si>
  <si>
    <t>香美 杏奈</t>
    <phoneticPr fontId="1"/>
  </si>
  <si>
    <t>山本 帆乃香</t>
    <phoneticPr fontId="1"/>
  </si>
  <si>
    <t>木曽 わかな</t>
    <phoneticPr fontId="1"/>
  </si>
  <si>
    <t>若浦 愛美</t>
    <phoneticPr fontId="1"/>
  </si>
  <si>
    <t>岡島 沙良</t>
    <phoneticPr fontId="1"/>
  </si>
  <si>
    <t>山内 香奈</t>
    <phoneticPr fontId="1"/>
  </si>
  <si>
    <t>内田 蒼唯</t>
    <phoneticPr fontId="1"/>
  </si>
  <si>
    <t>井関 愛也音</t>
    <phoneticPr fontId="1"/>
  </si>
  <si>
    <t>山岡 香凛</t>
    <phoneticPr fontId="1"/>
  </si>
  <si>
    <t>武富 衣舞希</t>
    <phoneticPr fontId="1"/>
  </si>
  <si>
    <t>蕭 喬丹</t>
    <phoneticPr fontId="1"/>
  </si>
  <si>
    <t>郷田 希</t>
    <phoneticPr fontId="1"/>
  </si>
  <si>
    <t>高橋 彩音</t>
    <phoneticPr fontId="1"/>
  </si>
  <si>
    <t>松原 加菜</t>
    <phoneticPr fontId="1"/>
  </si>
  <si>
    <t>福本 有咲</t>
    <phoneticPr fontId="1"/>
  </si>
  <si>
    <t>後藤 友香</t>
    <phoneticPr fontId="1"/>
  </si>
  <si>
    <t>松岡 実花</t>
    <phoneticPr fontId="1"/>
  </si>
  <si>
    <t>川﨑 依子</t>
    <phoneticPr fontId="1"/>
  </si>
  <si>
    <t>宮 沙衣</t>
    <phoneticPr fontId="1"/>
  </si>
  <si>
    <t>河野　　智</t>
  </si>
  <si>
    <t>小西　将平</t>
  </si>
  <si>
    <t>髙橋　駿平</t>
  </si>
  <si>
    <t>國分　翔麻</t>
  </si>
  <si>
    <t>廣瀬　元也</t>
  </si>
  <si>
    <t>徳永　大輔</t>
  </si>
  <si>
    <t>溝口　剛史</t>
  </si>
  <si>
    <t>熊本学園</t>
  </si>
  <si>
    <t>村田　遼大</t>
  </si>
  <si>
    <t>佐藤 匡哉</t>
    <phoneticPr fontId="1"/>
  </si>
  <si>
    <t>工藤 湧士</t>
    <phoneticPr fontId="1"/>
  </si>
  <si>
    <t>宮脇 正人</t>
    <phoneticPr fontId="1"/>
  </si>
  <si>
    <t>石川 海渡</t>
    <phoneticPr fontId="1"/>
  </si>
  <si>
    <t>佐成　優偉麗</t>
  </si>
  <si>
    <t>内田　　翠</t>
  </si>
  <si>
    <t>越田　真帆</t>
  </si>
  <si>
    <t>山田　　愛</t>
  </si>
  <si>
    <t>大分</t>
  </si>
  <si>
    <t>高木　　薫</t>
  </si>
  <si>
    <t>関根　留菜</t>
  </si>
  <si>
    <t>船見　芽依</t>
  </si>
  <si>
    <t>竹坊沙也香</t>
  </si>
  <si>
    <t>平　亜結美</t>
  </si>
  <si>
    <t>福岡工業</t>
  </si>
  <si>
    <t>伊藤　胡桃</t>
  </si>
  <si>
    <t>東北工業</t>
  </si>
  <si>
    <t>米川　裕菜</t>
  </si>
  <si>
    <t>名古屋</t>
  </si>
  <si>
    <t>田畑 実菜</t>
    <phoneticPr fontId="1"/>
  </si>
  <si>
    <t>家城 ミチコ</t>
    <phoneticPr fontId="1"/>
  </si>
  <si>
    <t>足立 利佐子</t>
    <phoneticPr fontId="1"/>
  </si>
  <si>
    <t>西 彩花</t>
    <phoneticPr fontId="1"/>
  </si>
  <si>
    <t>青山　拓史</t>
  </si>
  <si>
    <t>福田　英司</t>
  </si>
  <si>
    <t>佐藤　　匠</t>
  </si>
  <si>
    <t>西日本工業</t>
  </si>
  <si>
    <t>後藤　光貴</t>
  </si>
  <si>
    <t>米村　諒志</t>
  </si>
  <si>
    <t>坂巻　諒昂</t>
  </si>
  <si>
    <t>矢野 義己</t>
    <phoneticPr fontId="1"/>
  </si>
  <si>
    <t>川崎　彩花</t>
  </si>
  <si>
    <t>榊原　　愛</t>
  </si>
  <si>
    <t>比留間　葵</t>
  </si>
  <si>
    <t>白石いづみ</t>
  </si>
  <si>
    <t>清水 英恵</t>
    <phoneticPr fontId="1"/>
  </si>
  <si>
    <t>宇山　幸佑</t>
  </si>
  <si>
    <t>芝田　雄太</t>
  </si>
  <si>
    <t>田代　和輝</t>
  </si>
  <si>
    <t>藤森　直人</t>
  </si>
  <si>
    <t>釜田　慎也</t>
  </si>
  <si>
    <t>大和田良太</t>
  </si>
  <si>
    <t>松宮　寧音</t>
  </si>
  <si>
    <t>木村 圭佑</t>
    <rPh sb="4" eb="5">
      <t>スケ</t>
    </rPh>
    <phoneticPr fontId="1"/>
  </si>
  <si>
    <t>村上 直</t>
  </si>
  <si>
    <t>大阪商業大学</t>
  </si>
  <si>
    <t>上田 皐熙</t>
  </si>
  <si>
    <t>古屋 慶悟</t>
  </si>
  <si>
    <t>押条 祐希</t>
  </si>
  <si>
    <t>信貴 裕介</t>
  </si>
  <si>
    <t>田中 貴将</t>
  </si>
  <si>
    <t>田中 優子</t>
  </si>
  <si>
    <t>髙橋 優奈</t>
  </si>
  <si>
    <t>辻川 響き</t>
  </si>
  <si>
    <t>大荒 里菜</t>
  </si>
  <si>
    <t>恵良 早輔路</t>
  </si>
  <si>
    <t>矢田部 昴</t>
  </si>
  <si>
    <t>田中 織衣</t>
  </si>
  <si>
    <t>山本 悠人</t>
  </si>
  <si>
    <t>松岡 宏紀</t>
  </si>
  <si>
    <t xml:space="preserve">西田 光希 </t>
  </si>
  <si>
    <t>Lee Jeongyeong</t>
  </si>
  <si>
    <t>中堀 貴裕</t>
  </si>
  <si>
    <t>眞鍋 委</t>
  </si>
  <si>
    <t>近藤 克磨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</si>
</sst>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¥&quot;#,##0;[Red]&quot;¥&quot;\-#,##0"/>
    <numFmt numFmtId="176" formatCode="0.0_ "/>
    <numFmt numFmtId="177" formatCode="0.0"/>
    <numFmt numFmtId="178" formatCode="0_ "/>
    <numFmt numFmtId="179" formatCode="0.0_);[Red]\(0.0\)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Arial"/>
      <family val="2"/>
    </font>
    <font>
      <sz val="11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16"/>
      <color theme="1"/>
      <name val="游ゴシック Light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53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/>
    <xf numFmtId="0" fontId="4" fillId="22" borderId="11" applyNumberFormat="0" applyFont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5" fillId="0" borderId="0">
      <alignment vertical="center"/>
    </xf>
  </cellStyleXfs>
  <cellXfs count="22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5" xfId="0" applyFill="1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24" borderId="23" xfId="0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25" fillId="0" borderId="21" xfId="0" applyNumberFormat="1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26" xfId="0" applyNumberFormat="1" applyFont="1" applyBorder="1" applyAlignment="1">
      <alignment horizontal="center" vertical="center"/>
    </xf>
    <xf numFmtId="1" fontId="25" fillId="0" borderId="26" xfId="0" applyNumberFormat="1" applyFont="1" applyFill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77" fontId="25" fillId="0" borderId="26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26" xfId="0" applyNumberFormat="1" applyFont="1" applyFill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 applyProtection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7" fontId="5" fillId="0" borderId="27" xfId="0" applyNumberFormat="1" applyFont="1" applyBorder="1" applyAlignment="1" applyProtection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26" borderId="26" xfId="0" applyFont="1" applyFill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27" borderId="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27" borderId="26" xfId="0" applyFont="1" applyFill="1" applyBorder="1" applyAlignment="1">
      <alignment horizontal="center" vertical="center"/>
    </xf>
    <xf numFmtId="178" fontId="5" fillId="0" borderId="2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26" xfId="0" applyNumberFormat="1" applyFont="1" applyBorder="1" applyAlignment="1">
      <alignment horizontal="center" vertical="center"/>
    </xf>
    <xf numFmtId="1" fontId="25" fillId="0" borderId="21" xfId="0" applyNumberFormat="1" applyFont="1" applyBorder="1" applyAlignment="1">
      <alignment horizontal="center" vertical="center"/>
    </xf>
    <xf numFmtId="176" fontId="25" fillId="0" borderId="21" xfId="0" applyNumberFormat="1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/>
    </xf>
    <xf numFmtId="176" fontId="25" fillId="27" borderId="1" xfId="0" applyNumberFormat="1" applyFont="1" applyFill="1" applyBorder="1" applyAlignment="1">
      <alignment horizontal="center" vertical="center"/>
    </xf>
    <xf numFmtId="176" fontId="25" fillId="27" borderId="26" xfId="0" applyNumberFormat="1" applyFont="1" applyFill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27" borderId="1" xfId="0" applyNumberFormat="1" applyFont="1" applyFill="1" applyBorder="1" applyAlignment="1">
      <alignment horizontal="center" vertical="center"/>
    </xf>
    <xf numFmtId="176" fontId="5" fillId="27" borderId="26" xfId="0" applyNumberFormat="1" applyFont="1" applyFill="1" applyBorder="1" applyAlignment="1">
      <alignment horizontal="center" vertical="center"/>
    </xf>
    <xf numFmtId="179" fontId="0" fillId="0" borderId="15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7" fontId="5" fillId="0" borderId="24" xfId="0" applyNumberFormat="1" applyFont="1" applyBorder="1" applyAlignment="1">
      <alignment horizontal="center" vertical="center"/>
    </xf>
    <xf numFmtId="177" fontId="5" fillId="0" borderId="24" xfId="0" applyNumberFormat="1" applyFont="1" applyFill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27" borderId="35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27" borderId="35" xfId="0" applyFont="1" applyFill="1" applyBorder="1" applyAlignment="1">
      <alignment horizontal="center" vertical="center"/>
    </xf>
    <xf numFmtId="176" fontId="2" fillId="27" borderId="18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27" borderId="1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177" fontId="5" fillId="0" borderId="21" xfId="0" applyNumberFormat="1" applyFont="1" applyFill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24" borderId="40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4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4" fillId="0" borderId="2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0" fillId="0" borderId="42" xfId="0" applyFont="1" applyBorder="1" applyAlignment="1">
      <alignment horizontal="center" vertical="center"/>
    </xf>
    <xf numFmtId="0" fontId="4" fillId="0" borderId="21" xfId="1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4" fillId="30" borderId="1" xfId="1" applyFont="1" applyFill="1" applyBorder="1" applyAlignment="1" applyProtection="1">
      <alignment horizontal="center" vertical="center"/>
      <protection locked="0"/>
    </xf>
    <xf numFmtId="0" fontId="4" fillId="28" borderId="1" xfId="1" applyFont="1" applyFill="1" applyBorder="1" applyAlignment="1" applyProtection="1">
      <alignment horizontal="center" vertical="center"/>
      <protection locked="0"/>
    </xf>
    <xf numFmtId="0" fontId="4" fillId="32" borderId="1" xfId="1" applyFont="1" applyFill="1" applyBorder="1" applyAlignment="1" applyProtection="1">
      <alignment horizontal="center" vertical="center"/>
      <protection locked="0"/>
    </xf>
    <xf numFmtId="0" fontId="4" fillId="29" borderId="1" xfId="1" applyFont="1" applyFill="1" applyBorder="1" applyAlignment="1" applyProtection="1">
      <alignment horizontal="center" vertical="center"/>
      <protection locked="0"/>
    </xf>
    <xf numFmtId="0" fontId="4" fillId="31" borderId="1" xfId="1" applyFont="1" applyFill="1" applyBorder="1" applyAlignment="1" applyProtection="1">
      <alignment horizontal="center" vertical="center"/>
      <protection locked="0"/>
    </xf>
    <xf numFmtId="0" fontId="4" fillId="33" borderId="1" xfId="1" applyFont="1" applyFill="1" applyBorder="1" applyAlignment="1" applyProtection="1">
      <alignment horizontal="center" vertical="center"/>
      <protection locked="0"/>
    </xf>
    <xf numFmtId="0" fontId="4" fillId="34" borderId="1" xfId="1" applyFont="1" applyFill="1" applyBorder="1" applyAlignment="1" applyProtection="1">
      <alignment horizontal="center" vertical="center"/>
      <protection locked="0"/>
    </xf>
    <xf numFmtId="0" fontId="4" fillId="0" borderId="43" xfId="1" applyFont="1" applyFill="1" applyBorder="1" applyAlignment="1" applyProtection="1">
      <alignment horizontal="center" vertical="center"/>
      <protection locked="0"/>
    </xf>
    <xf numFmtId="0" fontId="0" fillId="0" borderId="44" xfId="0" applyBorder="1">
      <alignment vertical="center"/>
    </xf>
    <xf numFmtId="0" fontId="0" fillId="0" borderId="44" xfId="0" applyFill="1" applyBorder="1">
      <alignment vertical="center"/>
    </xf>
    <xf numFmtId="0" fontId="5" fillId="0" borderId="43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1" fontId="25" fillId="0" borderId="24" xfId="0" applyNumberFormat="1" applyFont="1" applyBorder="1" applyAlignment="1">
      <alignment horizontal="center" vertical="center"/>
    </xf>
    <xf numFmtId="1" fontId="30" fillId="0" borderId="24" xfId="0" applyNumberFormat="1" applyFont="1" applyBorder="1" applyAlignment="1">
      <alignment horizontal="center" vertical="center"/>
    </xf>
    <xf numFmtId="1" fontId="30" fillId="0" borderId="32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1" fontId="25" fillId="0" borderId="35" xfId="0" applyNumberFormat="1" applyFont="1" applyBorder="1" applyAlignment="1">
      <alignment horizontal="center" vertical="center"/>
    </xf>
    <xf numFmtId="1" fontId="30" fillId="0" borderId="35" xfId="0" applyNumberFormat="1" applyFont="1" applyBorder="1" applyAlignment="1">
      <alignment horizontal="center" vertical="center"/>
    </xf>
    <xf numFmtId="1" fontId="30" fillId="0" borderId="45" xfId="0" applyNumberFormat="1" applyFont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177" fontId="25" fillId="0" borderId="24" xfId="0" applyNumberFormat="1" applyFont="1" applyBorder="1" applyAlignment="1">
      <alignment horizontal="center" vertical="center"/>
    </xf>
    <xf numFmtId="177" fontId="25" fillId="0" borderId="24" xfId="0" applyNumberFormat="1" applyFont="1" applyFill="1" applyBorder="1" applyAlignment="1">
      <alignment horizontal="center" vertical="center"/>
    </xf>
    <xf numFmtId="177" fontId="30" fillId="0" borderId="24" xfId="0" applyNumberFormat="1" applyFont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177" fontId="25" fillId="0" borderId="44" xfId="0" applyNumberFormat="1" applyFont="1" applyBorder="1" applyAlignment="1">
      <alignment horizontal="center" vertical="center"/>
    </xf>
    <xf numFmtId="177" fontId="25" fillId="0" borderId="44" xfId="0" applyNumberFormat="1" applyFont="1" applyFill="1" applyBorder="1" applyAlignment="1">
      <alignment horizontal="center" vertical="center"/>
    </xf>
    <xf numFmtId="177" fontId="30" fillId="0" borderId="44" xfId="0" applyNumberFormat="1" applyFont="1" applyBorder="1" applyAlignment="1">
      <alignment horizontal="center" vertical="center"/>
    </xf>
    <xf numFmtId="177" fontId="25" fillId="0" borderId="26" xfId="0" applyNumberFormat="1" applyFont="1" applyFill="1" applyBorder="1" applyAlignment="1">
      <alignment horizontal="center" vertical="center"/>
    </xf>
    <xf numFmtId="177" fontId="30" fillId="0" borderId="26" xfId="0" applyNumberFormat="1" applyFont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177" fontId="25" fillId="0" borderId="47" xfId="0" applyNumberFormat="1" applyFont="1" applyBorder="1" applyAlignment="1">
      <alignment horizontal="center" vertical="center"/>
    </xf>
    <xf numFmtId="177" fontId="25" fillId="0" borderId="47" xfId="0" applyNumberFormat="1" applyFont="1" applyFill="1" applyBorder="1" applyAlignment="1">
      <alignment horizontal="center" vertical="center"/>
    </xf>
    <xf numFmtId="177" fontId="30" fillId="0" borderId="47" xfId="0" applyNumberFormat="1" applyFont="1" applyBorder="1" applyAlignment="1">
      <alignment horizontal="center" vertical="center"/>
    </xf>
    <xf numFmtId="0" fontId="0" fillId="0" borderId="48" xfId="0" applyFill="1" applyBorder="1">
      <alignment vertical="center"/>
    </xf>
    <xf numFmtId="0" fontId="0" fillId="0" borderId="44" xfId="0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4" fillId="0" borderId="44" xfId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4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53">
    <cellStyle name="20% - アクセント 1 2" xfId="7" xr:uid="{00000000-0005-0000-0000-000000000000}"/>
    <cellStyle name="20% - アクセント 1 3" xfId="8" xr:uid="{00000000-0005-0000-0000-000001000000}"/>
    <cellStyle name="20% - アクセント 1 4" xfId="9" xr:uid="{00000000-0005-0000-0000-000002000000}"/>
    <cellStyle name="20% - アクセント 1 5" xfId="10" xr:uid="{00000000-0005-0000-0000-000003000000}"/>
    <cellStyle name="20% - アクセント 1 6" xfId="11" xr:uid="{00000000-0005-0000-0000-000004000000}"/>
    <cellStyle name="20% - アクセント 2 2" xfId="12" xr:uid="{00000000-0005-0000-0000-000005000000}"/>
    <cellStyle name="20% - アクセント 2 3" xfId="13" xr:uid="{00000000-0005-0000-0000-000006000000}"/>
    <cellStyle name="20% - アクセント 2 4" xfId="14" xr:uid="{00000000-0005-0000-0000-000007000000}"/>
    <cellStyle name="20% - アクセント 2 5" xfId="15" xr:uid="{00000000-0005-0000-0000-000008000000}"/>
    <cellStyle name="20% - アクセント 2 6" xfId="16" xr:uid="{00000000-0005-0000-0000-000009000000}"/>
    <cellStyle name="20% - アクセント 3 2" xfId="17" xr:uid="{00000000-0005-0000-0000-00000A000000}"/>
    <cellStyle name="20% - アクセント 3 3" xfId="18" xr:uid="{00000000-0005-0000-0000-00000B000000}"/>
    <cellStyle name="20% - アクセント 3 4" xfId="19" xr:uid="{00000000-0005-0000-0000-00000C000000}"/>
    <cellStyle name="20% - アクセント 3 5" xfId="20" xr:uid="{00000000-0005-0000-0000-00000D000000}"/>
    <cellStyle name="20% - アクセント 3 6" xfId="21" xr:uid="{00000000-0005-0000-0000-00000E000000}"/>
    <cellStyle name="20% - アクセント 4 2" xfId="22" xr:uid="{00000000-0005-0000-0000-00000F000000}"/>
    <cellStyle name="20% - アクセント 4 3" xfId="23" xr:uid="{00000000-0005-0000-0000-000010000000}"/>
    <cellStyle name="20% - アクセント 4 4" xfId="24" xr:uid="{00000000-0005-0000-0000-000011000000}"/>
    <cellStyle name="20% - アクセント 4 5" xfId="25" xr:uid="{00000000-0005-0000-0000-000012000000}"/>
    <cellStyle name="20% - アクセント 4 6" xfId="26" xr:uid="{00000000-0005-0000-0000-000013000000}"/>
    <cellStyle name="20% - アクセント 5 2" xfId="27" xr:uid="{00000000-0005-0000-0000-000014000000}"/>
    <cellStyle name="20% - アクセント 5 3" xfId="28" xr:uid="{00000000-0005-0000-0000-000015000000}"/>
    <cellStyle name="20% - アクセント 5 4" xfId="29" xr:uid="{00000000-0005-0000-0000-000016000000}"/>
    <cellStyle name="20% - アクセント 5 5" xfId="30" xr:uid="{00000000-0005-0000-0000-000017000000}"/>
    <cellStyle name="20% - アクセント 5 6" xfId="31" xr:uid="{00000000-0005-0000-0000-000018000000}"/>
    <cellStyle name="20% - アクセント 6 2" xfId="32" xr:uid="{00000000-0005-0000-0000-000019000000}"/>
    <cellStyle name="20% - アクセント 6 3" xfId="33" xr:uid="{00000000-0005-0000-0000-00001A000000}"/>
    <cellStyle name="20% - アクセント 6 4" xfId="34" xr:uid="{00000000-0005-0000-0000-00001B000000}"/>
    <cellStyle name="20% - アクセント 6 5" xfId="35" xr:uid="{00000000-0005-0000-0000-00001C000000}"/>
    <cellStyle name="20% - アクセント 6 6" xfId="36" xr:uid="{00000000-0005-0000-0000-00001D000000}"/>
    <cellStyle name="40% - アクセント 1 2" xfId="37" xr:uid="{00000000-0005-0000-0000-00001E000000}"/>
    <cellStyle name="40% - アクセント 1 3" xfId="38" xr:uid="{00000000-0005-0000-0000-00001F000000}"/>
    <cellStyle name="40% - アクセント 1 4" xfId="39" xr:uid="{00000000-0005-0000-0000-000020000000}"/>
    <cellStyle name="40% - アクセント 1 5" xfId="40" xr:uid="{00000000-0005-0000-0000-000021000000}"/>
    <cellStyle name="40% - アクセント 1 6" xfId="41" xr:uid="{00000000-0005-0000-0000-000022000000}"/>
    <cellStyle name="40% - アクセント 2 2" xfId="42" xr:uid="{00000000-0005-0000-0000-000023000000}"/>
    <cellStyle name="40% - アクセント 2 3" xfId="43" xr:uid="{00000000-0005-0000-0000-000024000000}"/>
    <cellStyle name="40% - アクセント 2 4" xfId="44" xr:uid="{00000000-0005-0000-0000-000025000000}"/>
    <cellStyle name="40% - アクセント 2 5" xfId="45" xr:uid="{00000000-0005-0000-0000-000026000000}"/>
    <cellStyle name="40% - アクセント 2 6" xfId="46" xr:uid="{00000000-0005-0000-0000-000027000000}"/>
    <cellStyle name="40% - アクセント 3 2" xfId="47" xr:uid="{00000000-0005-0000-0000-000028000000}"/>
    <cellStyle name="40% - アクセント 3 3" xfId="48" xr:uid="{00000000-0005-0000-0000-000029000000}"/>
    <cellStyle name="40% - アクセント 3 4" xfId="49" xr:uid="{00000000-0005-0000-0000-00002A000000}"/>
    <cellStyle name="40% - アクセント 3 5" xfId="50" xr:uid="{00000000-0005-0000-0000-00002B000000}"/>
    <cellStyle name="40% - アクセント 3 6" xfId="51" xr:uid="{00000000-0005-0000-0000-00002C000000}"/>
    <cellStyle name="40% - アクセント 4 2" xfId="52" xr:uid="{00000000-0005-0000-0000-00002D000000}"/>
    <cellStyle name="40% - アクセント 4 3" xfId="53" xr:uid="{00000000-0005-0000-0000-00002E000000}"/>
    <cellStyle name="40% - アクセント 4 4" xfId="54" xr:uid="{00000000-0005-0000-0000-00002F000000}"/>
    <cellStyle name="40% - アクセント 4 5" xfId="55" xr:uid="{00000000-0005-0000-0000-000030000000}"/>
    <cellStyle name="40% - アクセント 4 6" xfId="56" xr:uid="{00000000-0005-0000-0000-000031000000}"/>
    <cellStyle name="40% - アクセント 5 2" xfId="57" xr:uid="{00000000-0005-0000-0000-000032000000}"/>
    <cellStyle name="40% - アクセント 5 3" xfId="58" xr:uid="{00000000-0005-0000-0000-000033000000}"/>
    <cellStyle name="40% - アクセント 5 4" xfId="59" xr:uid="{00000000-0005-0000-0000-000034000000}"/>
    <cellStyle name="40% - アクセント 5 5" xfId="60" xr:uid="{00000000-0005-0000-0000-000035000000}"/>
    <cellStyle name="40% - アクセント 5 6" xfId="61" xr:uid="{00000000-0005-0000-0000-000036000000}"/>
    <cellStyle name="40% - アクセント 6 2" xfId="62" xr:uid="{00000000-0005-0000-0000-000037000000}"/>
    <cellStyle name="40% - アクセント 6 3" xfId="63" xr:uid="{00000000-0005-0000-0000-000038000000}"/>
    <cellStyle name="40% - アクセント 6 4" xfId="64" xr:uid="{00000000-0005-0000-0000-000039000000}"/>
    <cellStyle name="40% - アクセント 6 5" xfId="65" xr:uid="{00000000-0005-0000-0000-00003A000000}"/>
    <cellStyle name="40% - アクセント 6 6" xfId="66" xr:uid="{00000000-0005-0000-0000-00003B000000}"/>
    <cellStyle name="60% - アクセント 1 2" xfId="67" xr:uid="{00000000-0005-0000-0000-00003C000000}"/>
    <cellStyle name="60% - アクセント 1 3" xfId="68" xr:uid="{00000000-0005-0000-0000-00003D000000}"/>
    <cellStyle name="60% - アクセント 1 4" xfId="69" xr:uid="{00000000-0005-0000-0000-00003E000000}"/>
    <cellStyle name="60% - アクセント 1 5" xfId="70" xr:uid="{00000000-0005-0000-0000-00003F000000}"/>
    <cellStyle name="60% - アクセント 1 6" xfId="71" xr:uid="{00000000-0005-0000-0000-000040000000}"/>
    <cellStyle name="60% - アクセント 2 2" xfId="72" xr:uid="{00000000-0005-0000-0000-000041000000}"/>
    <cellStyle name="60% - アクセント 2 3" xfId="73" xr:uid="{00000000-0005-0000-0000-000042000000}"/>
    <cellStyle name="60% - アクセント 2 4" xfId="74" xr:uid="{00000000-0005-0000-0000-000043000000}"/>
    <cellStyle name="60% - アクセント 2 5" xfId="75" xr:uid="{00000000-0005-0000-0000-000044000000}"/>
    <cellStyle name="60% - アクセント 2 6" xfId="76" xr:uid="{00000000-0005-0000-0000-000045000000}"/>
    <cellStyle name="60% - アクセント 3 2" xfId="77" xr:uid="{00000000-0005-0000-0000-000046000000}"/>
    <cellStyle name="60% - アクセント 3 3" xfId="78" xr:uid="{00000000-0005-0000-0000-000047000000}"/>
    <cellStyle name="60% - アクセント 3 4" xfId="79" xr:uid="{00000000-0005-0000-0000-000048000000}"/>
    <cellStyle name="60% - アクセント 3 5" xfId="80" xr:uid="{00000000-0005-0000-0000-000049000000}"/>
    <cellStyle name="60% - アクセント 3 6" xfId="81" xr:uid="{00000000-0005-0000-0000-00004A000000}"/>
    <cellStyle name="60% - アクセント 4 2" xfId="82" xr:uid="{00000000-0005-0000-0000-00004B000000}"/>
    <cellStyle name="60% - アクセント 4 3" xfId="83" xr:uid="{00000000-0005-0000-0000-00004C000000}"/>
    <cellStyle name="60% - アクセント 4 4" xfId="84" xr:uid="{00000000-0005-0000-0000-00004D000000}"/>
    <cellStyle name="60% - アクセント 4 5" xfId="85" xr:uid="{00000000-0005-0000-0000-00004E000000}"/>
    <cellStyle name="60% - アクセント 4 6" xfId="86" xr:uid="{00000000-0005-0000-0000-00004F000000}"/>
    <cellStyle name="60% - アクセント 5 2" xfId="87" xr:uid="{00000000-0005-0000-0000-000050000000}"/>
    <cellStyle name="60% - アクセント 5 3" xfId="88" xr:uid="{00000000-0005-0000-0000-000051000000}"/>
    <cellStyle name="60% - アクセント 5 4" xfId="89" xr:uid="{00000000-0005-0000-0000-000052000000}"/>
    <cellStyle name="60% - アクセント 5 5" xfId="90" xr:uid="{00000000-0005-0000-0000-000053000000}"/>
    <cellStyle name="60% - アクセント 5 6" xfId="91" xr:uid="{00000000-0005-0000-0000-000054000000}"/>
    <cellStyle name="60% - アクセント 6 2" xfId="92" xr:uid="{00000000-0005-0000-0000-000055000000}"/>
    <cellStyle name="60% - アクセント 6 3" xfId="93" xr:uid="{00000000-0005-0000-0000-000056000000}"/>
    <cellStyle name="60% - アクセント 6 4" xfId="94" xr:uid="{00000000-0005-0000-0000-000057000000}"/>
    <cellStyle name="60% - アクセント 6 5" xfId="95" xr:uid="{00000000-0005-0000-0000-000058000000}"/>
    <cellStyle name="60% - アクセント 6 6" xfId="96" xr:uid="{00000000-0005-0000-0000-000059000000}"/>
    <cellStyle name="Excel_BuiltIn_標準 2" xfId="97" xr:uid="{00000000-0005-0000-0000-00005A000000}"/>
    <cellStyle name="アクセント 1 2" xfId="98" xr:uid="{00000000-0005-0000-0000-00005B000000}"/>
    <cellStyle name="アクセント 1 3" xfId="99" xr:uid="{00000000-0005-0000-0000-00005C000000}"/>
    <cellStyle name="アクセント 1 4" xfId="100" xr:uid="{00000000-0005-0000-0000-00005D000000}"/>
    <cellStyle name="アクセント 1 5" xfId="101" xr:uid="{00000000-0005-0000-0000-00005E000000}"/>
    <cellStyle name="アクセント 1 6" xfId="102" xr:uid="{00000000-0005-0000-0000-00005F000000}"/>
    <cellStyle name="アクセント 2 2" xfId="103" xr:uid="{00000000-0005-0000-0000-000060000000}"/>
    <cellStyle name="アクセント 2 3" xfId="104" xr:uid="{00000000-0005-0000-0000-000061000000}"/>
    <cellStyle name="アクセント 2 4" xfId="105" xr:uid="{00000000-0005-0000-0000-000062000000}"/>
    <cellStyle name="アクセント 2 5" xfId="106" xr:uid="{00000000-0005-0000-0000-000063000000}"/>
    <cellStyle name="アクセント 2 6" xfId="107" xr:uid="{00000000-0005-0000-0000-000064000000}"/>
    <cellStyle name="アクセント 3 2" xfId="108" xr:uid="{00000000-0005-0000-0000-000065000000}"/>
    <cellStyle name="アクセント 3 3" xfId="109" xr:uid="{00000000-0005-0000-0000-000066000000}"/>
    <cellStyle name="アクセント 3 4" xfId="110" xr:uid="{00000000-0005-0000-0000-000067000000}"/>
    <cellStyle name="アクセント 3 5" xfId="111" xr:uid="{00000000-0005-0000-0000-000068000000}"/>
    <cellStyle name="アクセント 3 6" xfId="112" xr:uid="{00000000-0005-0000-0000-000069000000}"/>
    <cellStyle name="アクセント 4 2" xfId="113" xr:uid="{00000000-0005-0000-0000-00006A000000}"/>
    <cellStyle name="アクセント 4 3" xfId="114" xr:uid="{00000000-0005-0000-0000-00006B000000}"/>
    <cellStyle name="アクセント 4 4" xfId="115" xr:uid="{00000000-0005-0000-0000-00006C000000}"/>
    <cellStyle name="アクセント 4 5" xfId="116" xr:uid="{00000000-0005-0000-0000-00006D000000}"/>
    <cellStyle name="アクセント 4 6" xfId="117" xr:uid="{00000000-0005-0000-0000-00006E000000}"/>
    <cellStyle name="アクセント 5 2" xfId="118" xr:uid="{00000000-0005-0000-0000-00006F000000}"/>
    <cellStyle name="アクセント 5 3" xfId="119" xr:uid="{00000000-0005-0000-0000-000070000000}"/>
    <cellStyle name="アクセント 5 4" xfId="120" xr:uid="{00000000-0005-0000-0000-000071000000}"/>
    <cellStyle name="アクセント 5 5" xfId="121" xr:uid="{00000000-0005-0000-0000-000072000000}"/>
    <cellStyle name="アクセント 5 6" xfId="122" xr:uid="{00000000-0005-0000-0000-000073000000}"/>
    <cellStyle name="アクセント 6 2" xfId="123" xr:uid="{00000000-0005-0000-0000-000074000000}"/>
    <cellStyle name="アクセント 6 3" xfId="124" xr:uid="{00000000-0005-0000-0000-000075000000}"/>
    <cellStyle name="アクセント 6 4" xfId="125" xr:uid="{00000000-0005-0000-0000-000076000000}"/>
    <cellStyle name="アクセント 6 5" xfId="126" xr:uid="{00000000-0005-0000-0000-000077000000}"/>
    <cellStyle name="アクセント 6 6" xfId="127" xr:uid="{00000000-0005-0000-0000-000078000000}"/>
    <cellStyle name="タイトル 2" xfId="128" xr:uid="{00000000-0005-0000-0000-000079000000}"/>
    <cellStyle name="タイトル 3" xfId="129" xr:uid="{00000000-0005-0000-0000-00007A000000}"/>
    <cellStyle name="タイトル 4" xfId="130" xr:uid="{00000000-0005-0000-0000-00007B000000}"/>
    <cellStyle name="タイトル 5" xfId="131" xr:uid="{00000000-0005-0000-0000-00007C000000}"/>
    <cellStyle name="タイトル 6" xfId="132" xr:uid="{00000000-0005-0000-0000-00007D000000}"/>
    <cellStyle name="チェック セル 2" xfId="133" xr:uid="{00000000-0005-0000-0000-00007E000000}"/>
    <cellStyle name="チェック セル 3" xfId="134" xr:uid="{00000000-0005-0000-0000-00007F000000}"/>
    <cellStyle name="チェック セル 4" xfId="135" xr:uid="{00000000-0005-0000-0000-000080000000}"/>
    <cellStyle name="チェック セル 5" xfId="136" xr:uid="{00000000-0005-0000-0000-000081000000}"/>
    <cellStyle name="チェック セル 6" xfId="137" xr:uid="{00000000-0005-0000-0000-000082000000}"/>
    <cellStyle name="どちらでもない 2" xfId="138" xr:uid="{00000000-0005-0000-0000-000083000000}"/>
    <cellStyle name="どちらでもない 3" xfId="139" xr:uid="{00000000-0005-0000-0000-000084000000}"/>
    <cellStyle name="どちらでもない 4" xfId="140" xr:uid="{00000000-0005-0000-0000-000085000000}"/>
    <cellStyle name="どちらでもない 5" xfId="141" xr:uid="{00000000-0005-0000-0000-000086000000}"/>
    <cellStyle name="どちらでもない 6" xfId="142" xr:uid="{00000000-0005-0000-0000-000087000000}"/>
    <cellStyle name="メモ 2" xfId="143" xr:uid="{00000000-0005-0000-0000-000088000000}"/>
    <cellStyle name="メモ 2 2" xfId="427" xr:uid="{00000000-0005-0000-0000-000089000000}"/>
    <cellStyle name="メモ 3" xfId="144" xr:uid="{00000000-0005-0000-0000-00008A000000}"/>
    <cellStyle name="メモ 3 2" xfId="428" xr:uid="{00000000-0005-0000-0000-00008B000000}"/>
    <cellStyle name="メモ 4" xfId="145" xr:uid="{00000000-0005-0000-0000-00008C000000}"/>
    <cellStyle name="メモ 4 2" xfId="429" xr:uid="{00000000-0005-0000-0000-00008D000000}"/>
    <cellStyle name="メモ 5" xfId="146" xr:uid="{00000000-0005-0000-0000-00008E000000}"/>
    <cellStyle name="メモ 5 2" xfId="430" xr:uid="{00000000-0005-0000-0000-00008F000000}"/>
    <cellStyle name="メモ 6" xfId="147" xr:uid="{00000000-0005-0000-0000-000090000000}"/>
    <cellStyle name="メモ 6 2" xfId="431" xr:uid="{00000000-0005-0000-0000-000091000000}"/>
    <cellStyle name="リンク セル 2" xfId="148" xr:uid="{00000000-0005-0000-0000-000092000000}"/>
    <cellStyle name="リンク セル 3" xfId="149" xr:uid="{00000000-0005-0000-0000-000093000000}"/>
    <cellStyle name="リンク セル 4" xfId="150" xr:uid="{00000000-0005-0000-0000-000094000000}"/>
    <cellStyle name="リンク セル 5" xfId="151" xr:uid="{00000000-0005-0000-0000-000095000000}"/>
    <cellStyle name="リンク セル 6" xfId="152" xr:uid="{00000000-0005-0000-0000-000096000000}"/>
    <cellStyle name="悪い 2" xfId="153" xr:uid="{00000000-0005-0000-0000-000097000000}"/>
    <cellStyle name="悪い 3" xfId="154" xr:uid="{00000000-0005-0000-0000-000098000000}"/>
    <cellStyle name="悪い 4" xfId="155" xr:uid="{00000000-0005-0000-0000-000099000000}"/>
    <cellStyle name="悪い 5" xfId="156" xr:uid="{00000000-0005-0000-0000-00009A000000}"/>
    <cellStyle name="悪い 6" xfId="157" xr:uid="{00000000-0005-0000-0000-00009B000000}"/>
    <cellStyle name="計算 2" xfId="158" xr:uid="{00000000-0005-0000-0000-00009C000000}"/>
    <cellStyle name="計算 2 2" xfId="432" xr:uid="{00000000-0005-0000-0000-00009D000000}"/>
    <cellStyle name="計算 3" xfId="159" xr:uid="{00000000-0005-0000-0000-00009E000000}"/>
    <cellStyle name="計算 3 2" xfId="433" xr:uid="{00000000-0005-0000-0000-00009F000000}"/>
    <cellStyle name="計算 4" xfId="160" xr:uid="{00000000-0005-0000-0000-0000A0000000}"/>
    <cellStyle name="計算 4 2" xfId="434" xr:uid="{00000000-0005-0000-0000-0000A1000000}"/>
    <cellStyle name="計算 5" xfId="161" xr:uid="{00000000-0005-0000-0000-0000A2000000}"/>
    <cellStyle name="計算 5 2" xfId="435" xr:uid="{00000000-0005-0000-0000-0000A3000000}"/>
    <cellStyle name="計算 6" xfId="162" xr:uid="{00000000-0005-0000-0000-0000A4000000}"/>
    <cellStyle name="計算 6 2" xfId="436" xr:uid="{00000000-0005-0000-0000-0000A5000000}"/>
    <cellStyle name="警告文 2" xfId="163" xr:uid="{00000000-0005-0000-0000-0000A6000000}"/>
    <cellStyle name="警告文 3" xfId="164" xr:uid="{00000000-0005-0000-0000-0000A7000000}"/>
    <cellStyle name="警告文 4" xfId="165" xr:uid="{00000000-0005-0000-0000-0000A8000000}"/>
    <cellStyle name="警告文 5" xfId="166" xr:uid="{00000000-0005-0000-0000-0000A9000000}"/>
    <cellStyle name="警告文 6" xfId="167" xr:uid="{00000000-0005-0000-0000-0000AA000000}"/>
    <cellStyle name="見出し 1 2" xfId="168" xr:uid="{00000000-0005-0000-0000-0000AB000000}"/>
    <cellStyle name="見出し 1 3" xfId="169" xr:uid="{00000000-0005-0000-0000-0000AC000000}"/>
    <cellStyle name="見出し 1 4" xfId="170" xr:uid="{00000000-0005-0000-0000-0000AD000000}"/>
    <cellStyle name="見出し 1 5" xfId="171" xr:uid="{00000000-0005-0000-0000-0000AE000000}"/>
    <cellStyle name="見出し 1 6" xfId="172" xr:uid="{00000000-0005-0000-0000-0000AF000000}"/>
    <cellStyle name="見出し 2 2" xfId="173" xr:uid="{00000000-0005-0000-0000-0000B0000000}"/>
    <cellStyle name="見出し 2 3" xfId="174" xr:uid="{00000000-0005-0000-0000-0000B1000000}"/>
    <cellStyle name="見出し 2 4" xfId="175" xr:uid="{00000000-0005-0000-0000-0000B2000000}"/>
    <cellStyle name="見出し 2 5" xfId="176" xr:uid="{00000000-0005-0000-0000-0000B3000000}"/>
    <cellStyle name="見出し 2 6" xfId="177" xr:uid="{00000000-0005-0000-0000-0000B4000000}"/>
    <cellStyle name="見出し 3 2" xfId="178" xr:uid="{00000000-0005-0000-0000-0000B5000000}"/>
    <cellStyle name="見出し 3 3" xfId="179" xr:uid="{00000000-0005-0000-0000-0000B6000000}"/>
    <cellStyle name="見出し 3 4" xfId="180" xr:uid="{00000000-0005-0000-0000-0000B7000000}"/>
    <cellStyle name="見出し 3 5" xfId="181" xr:uid="{00000000-0005-0000-0000-0000B8000000}"/>
    <cellStyle name="見出し 3 6" xfId="182" xr:uid="{00000000-0005-0000-0000-0000B9000000}"/>
    <cellStyle name="見出し 4 2" xfId="183" xr:uid="{00000000-0005-0000-0000-0000BA000000}"/>
    <cellStyle name="見出し 4 3" xfId="184" xr:uid="{00000000-0005-0000-0000-0000BB000000}"/>
    <cellStyle name="見出し 4 4" xfId="185" xr:uid="{00000000-0005-0000-0000-0000BC000000}"/>
    <cellStyle name="見出し 4 5" xfId="186" xr:uid="{00000000-0005-0000-0000-0000BD000000}"/>
    <cellStyle name="見出し 4 6" xfId="187" xr:uid="{00000000-0005-0000-0000-0000BE000000}"/>
    <cellStyle name="集計 2" xfId="188" xr:uid="{00000000-0005-0000-0000-0000BF000000}"/>
    <cellStyle name="集計 2 2" xfId="437" xr:uid="{00000000-0005-0000-0000-0000C0000000}"/>
    <cellStyle name="集計 3" xfId="189" xr:uid="{00000000-0005-0000-0000-0000C1000000}"/>
    <cellStyle name="集計 3 2" xfId="438" xr:uid="{00000000-0005-0000-0000-0000C2000000}"/>
    <cellStyle name="集計 4" xfId="190" xr:uid="{00000000-0005-0000-0000-0000C3000000}"/>
    <cellStyle name="集計 4 2" xfId="439" xr:uid="{00000000-0005-0000-0000-0000C4000000}"/>
    <cellStyle name="集計 5" xfId="191" xr:uid="{00000000-0005-0000-0000-0000C5000000}"/>
    <cellStyle name="集計 5 2" xfId="440" xr:uid="{00000000-0005-0000-0000-0000C6000000}"/>
    <cellStyle name="集計 6" xfId="192" xr:uid="{00000000-0005-0000-0000-0000C7000000}"/>
    <cellStyle name="集計 6 2" xfId="441" xr:uid="{00000000-0005-0000-0000-0000C8000000}"/>
    <cellStyle name="出力 2" xfId="193" xr:uid="{00000000-0005-0000-0000-0000C9000000}"/>
    <cellStyle name="出力 2 2" xfId="442" xr:uid="{00000000-0005-0000-0000-0000CA000000}"/>
    <cellStyle name="出力 3" xfId="194" xr:uid="{00000000-0005-0000-0000-0000CB000000}"/>
    <cellStyle name="出力 3 2" xfId="443" xr:uid="{00000000-0005-0000-0000-0000CC000000}"/>
    <cellStyle name="出力 4" xfId="195" xr:uid="{00000000-0005-0000-0000-0000CD000000}"/>
    <cellStyle name="出力 4 2" xfId="444" xr:uid="{00000000-0005-0000-0000-0000CE000000}"/>
    <cellStyle name="出力 5" xfId="196" xr:uid="{00000000-0005-0000-0000-0000CF000000}"/>
    <cellStyle name="出力 5 2" xfId="445" xr:uid="{00000000-0005-0000-0000-0000D0000000}"/>
    <cellStyle name="出力 6" xfId="197" xr:uid="{00000000-0005-0000-0000-0000D1000000}"/>
    <cellStyle name="出力 6 2" xfId="446" xr:uid="{00000000-0005-0000-0000-0000D2000000}"/>
    <cellStyle name="説明文 2" xfId="198" xr:uid="{00000000-0005-0000-0000-0000D3000000}"/>
    <cellStyle name="説明文 3" xfId="199" xr:uid="{00000000-0005-0000-0000-0000D4000000}"/>
    <cellStyle name="説明文 4" xfId="200" xr:uid="{00000000-0005-0000-0000-0000D5000000}"/>
    <cellStyle name="説明文 5" xfId="201" xr:uid="{00000000-0005-0000-0000-0000D6000000}"/>
    <cellStyle name="説明文 6" xfId="202" xr:uid="{00000000-0005-0000-0000-0000D7000000}"/>
    <cellStyle name="通貨 2" xfId="203" xr:uid="{00000000-0005-0000-0000-0000D8000000}"/>
    <cellStyle name="入力 2" xfId="204" xr:uid="{00000000-0005-0000-0000-0000D9000000}"/>
    <cellStyle name="入力 2 2" xfId="447" xr:uid="{00000000-0005-0000-0000-0000DA000000}"/>
    <cellStyle name="入力 3" xfId="205" xr:uid="{00000000-0005-0000-0000-0000DB000000}"/>
    <cellStyle name="入力 3 2" xfId="448" xr:uid="{00000000-0005-0000-0000-0000DC000000}"/>
    <cellStyle name="入力 4" xfId="206" xr:uid="{00000000-0005-0000-0000-0000DD000000}"/>
    <cellStyle name="入力 4 2" xfId="449" xr:uid="{00000000-0005-0000-0000-0000DE000000}"/>
    <cellStyle name="入力 5" xfId="207" xr:uid="{00000000-0005-0000-0000-0000DF000000}"/>
    <cellStyle name="入力 5 2" xfId="450" xr:uid="{00000000-0005-0000-0000-0000E0000000}"/>
    <cellStyle name="入力 6" xfId="208" xr:uid="{00000000-0005-0000-0000-0000E1000000}"/>
    <cellStyle name="入力 6 2" xfId="451" xr:uid="{00000000-0005-0000-0000-0000E2000000}"/>
    <cellStyle name="標準" xfId="0" builtinId="0"/>
    <cellStyle name="標準 10" xfId="209" xr:uid="{00000000-0005-0000-0000-0000E4000000}"/>
    <cellStyle name="標準 11" xfId="210" xr:uid="{00000000-0005-0000-0000-0000E5000000}"/>
    <cellStyle name="標準 12" xfId="211" xr:uid="{00000000-0005-0000-0000-0000E6000000}"/>
    <cellStyle name="標準 13" xfId="6" xr:uid="{00000000-0005-0000-0000-0000E7000000}"/>
    <cellStyle name="標準 14" xfId="5" xr:uid="{00000000-0005-0000-0000-0000E8000000}"/>
    <cellStyle name="標準 15" xfId="212" xr:uid="{00000000-0005-0000-0000-0000E9000000}"/>
    <cellStyle name="標準 16" xfId="213" xr:uid="{00000000-0005-0000-0000-0000EA000000}"/>
    <cellStyle name="標準 17" xfId="214" xr:uid="{00000000-0005-0000-0000-0000EB000000}"/>
    <cellStyle name="標準 18" xfId="215" xr:uid="{00000000-0005-0000-0000-0000EC000000}"/>
    <cellStyle name="標準 19" xfId="216" xr:uid="{00000000-0005-0000-0000-0000ED000000}"/>
    <cellStyle name="標準 2" xfId="1" xr:uid="{00000000-0005-0000-0000-0000EE000000}"/>
    <cellStyle name="標準 2 10" xfId="4" xr:uid="{00000000-0005-0000-0000-0000EF000000}"/>
    <cellStyle name="標準 2 100" xfId="217" xr:uid="{00000000-0005-0000-0000-0000F0000000}"/>
    <cellStyle name="標準 2 101" xfId="218" xr:uid="{00000000-0005-0000-0000-0000F1000000}"/>
    <cellStyle name="標準 2 102" xfId="219" xr:uid="{00000000-0005-0000-0000-0000F2000000}"/>
    <cellStyle name="標準 2 104" xfId="220" xr:uid="{00000000-0005-0000-0000-0000F3000000}"/>
    <cellStyle name="標準 2 105" xfId="221" xr:uid="{00000000-0005-0000-0000-0000F4000000}"/>
    <cellStyle name="標準 2 106" xfId="222" xr:uid="{00000000-0005-0000-0000-0000F5000000}"/>
    <cellStyle name="標準 2 107" xfId="223" xr:uid="{00000000-0005-0000-0000-0000F6000000}"/>
    <cellStyle name="標準 2 108" xfId="224" xr:uid="{00000000-0005-0000-0000-0000F7000000}"/>
    <cellStyle name="標準 2 109" xfId="225" xr:uid="{00000000-0005-0000-0000-0000F8000000}"/>
    <cellStyle name="標準 2 11" xfId="226" xr:uid="{00000000-0005-0000-0000-0000F9000000}"/>
    <cellStyle name="標準 2 110" xfId="227" xr:uid="{00000000-0005-0000-0000-0000FA000000}"/>
    <cellStyle name="標準 2 112" xfId="228" xr:uid="{00000000-0005-0000-0000-0000FB000000}"/>
    <cellStyle name="標準 2 12" xfId="229" xr:uid="{00000000-0005-0000-0000-0000FC000000}"/>
    <cellStyle name="標準 2 13" xfId="230" xr:uid="{00000000-0005-0000-0000-0000FD000000}"/>
    <cellStyle name="標準 2 14" xfId="231" xr:uid="{00000000-0005-0000-0000-0000FE000000}"/>
    <cellStyle name="標準 2 15" xfId="232" xr:uid="{00000000-0005-0000-0000-0000FF000000}"/>
    <cellStyle name="標準 2 16" xfId="233" xr:uid="{00000000-0005-0000-0000-000000010000}"/>
    <cellStyle name="標準 2 17" xfId="234" xr:uid="{00000000-0005-0000-0000-000001010000}"/>
    <cellStyle name="標準 2 18" xfId="235" xr:uid="{00000000-0005-0000-0000-000002010000}"/>
    <cellStyle name="標準 2 19" xfId="236" xr:uid="{00000000-0005-0000-0000-000003010000}"/>
    <cellStyle name="標準 2 2" xfId="237" xr:uid="{00000000-0005-0000-0000-000004010000}"/>
    <cellStyle name="標準 2 2 10" xfId="238" xr:uid="{00000000-0005-0000-0000-000005010000}"/>
    <cellStyle name="標準 2 2 100" xfId="239" xr:uid="{00000000-0005-0000-0000-000006010000}"/>
    <cellStyle name="標準 2 2 101" xfId="240" xr:uid="{00000000-0005-0000-0000-000007010000}"/>
    <cellStyle name="標準 2 2 102" xfId="241" xr:uid="{00000000-0005-0000-0000-000008010000}"/>
    <cellStyle name="標準 2 2 104" xfId="242" xr:uid="{00000000-0005-0000-0000-000009010000}"/>
    <cellStyle name="標準 2 2 105" xfId="243" xr:uid="{00000000-0005-0000-0000-00000A010000}"/>
    <cellStyle name="標準 2 2 11" xfId="244" xr:uid="{00000000-0005-0000-0000-00000B010000}"/>
    <cellStyle name="標準 2 2 12" xfId="245" xr:uid="{00000000-0005-0000-0000-00000C010000}"/>
    <cellStyle name="標準 2 2 13" xfId="246" xr:uid="{00000000-0005-0000-0000-00000D010000}"/>
    <cellStyle name="標準 2 2 14" xfId="247" xr:uid="{00000000-0005-0000-0000-00000E010000}"/>
    <cellStyle name="標準 2 2 15" xfId="248" xr:uid="{00000000-0005-0000-0000-00000F010000}"/>
    <cellStyle name="標準 2 2 16" xfId="249" xr:uid="{00000000-0005-0000-0000-000010010000}"/>
    <cellStyle name="標準 2 2 17" xfId="250" xr:uid="{00000000-0005-0000-0000-000011010000}"/>
    <cellStyle name="標準 2 2 18" xfId="251" xr:uid="{00000000-0005-0000-0000-000012010000}"/>
    <cellStyle name="標準 2 2 19" xfId="252" xr:uid="{00000000-0005-0000-0000-000013010000}"/>
    <cellStyle name="標準 2 2 2" xfId="253" xr:uid="{00000000-0005-0000-0000-000014010000}"/>
    <cellStyle name="標準 2 2 20" xfId="254" xr:uid="{00000000-0005-0000-0000-000015010000}"/>
    <cellStyle name="標準 2 2 21" xfId="255" xr:uid="{00000000-0005-0000-0000-000016010000}"/>
    <cellStyle name="標準 2 2 22" xfId="256" xr:uid="{00000000-0005-0000-0000-000017010000}"/>
    <cellStyle name="標準 2 2 23" xfId="257" xr:uid="{00000000-0005-0000-0000-000018010000}"/>
    <cellStyle name="標準 2 2 24" xfId="258" xr:uid="{00000000-0005-0000-0000-000019010000}"/>
    <cellStyle name="標準 2 2 25" xfId="259" xr:uid="{00000000-0005-0000-0000-00001A010000}"/>
    <cellStyle name="標準 2 2 26" xfId="260" xr:uid="{00000000-0005-0000-0000-00001B010000}"/>
    <cellStyle name="標準 2 2 27" xfId="261" xr:uid="{00000000-0005-0000-0000-00001C010000}"/>
    <cellStyle name="標準 2 2 28" xfId="262" xr:uid="{00000000-0005-0000-0000-00001D010000}"/>
    <cellStyle name="標準 2 2 29" xfId="263" xr:uid="{00000000-0005-0000-0000-00001E010000}"/>
    <cellStyle name="標準 2 2 30" xfId="264" xr:uid="{00000000-0005-0000-0000-00001F010000}"/>
    <cellStyle name="標準 2 2 31" xfId="265" xr:uid="{00000000-0005-0000-0000-000020010000}"/>
    <cellStyle name="標準 2 2 32" xfId="266" xr:uid="{00000000-0005-0000-0000-000021010000}"/>
    <cellStyle name="標準 2 2 33" xfId="267" xr:uid="{00000000-0005-0000-0000-000022010000}"/>
    <cellStyle name="標準 2 2 34" xfId="268" xr:uid="{00000000-0005-0000-0000-000023010000}"/>
    <cellStyle name="標準 2 2 35" xfId="269" xr:uid="{00000000-0005-0000-0000-000024010000}"/>
    <cellStyle name="標準 2 2 36" xfId="270" xr:uid="{00000000-0005-0000-0000-000025010000}"/>
    <cellStyle name="標準 2 2 37" xfId="271" xr:uid="{00000000-0005-0000-0000-000026010000}"/>
    <cellStyle name="標準 2 2 39" xfId="272" xr:uid="{00000000-0005-0000-0000-000027010000}"/>
    <cellStyle name="標準 2 2 4" xfId="273" xr:uid="{00000000-0005-0000-0000-000028010000}"/>
    <cellStyle name="標準 2 2 40" xfId="274" xr:uid="{00000000-0005-0000-0000-000029010000}"/>
    <cellStyle name="標準 2 2 41" xfId="275" xr:uid="{00000000-0005-0000-0000-00002A010000}"/>
    <cellStyle name="標準 2 2 42" xfId="276" xr:uid="{00000000-0005-0000-0000-00002B010000}"/>
    <cellStyle name="標準 2 2 43" xfId="277" xr:uid="{00000000-0005-0000-0000-00002C010000}"/>
    <cellStyle name="標準 2 2 44" xfId="278" xr:uid="{00000000-0005-0000-0000-00002D010000}"/>
    <cellStyle name="標準 2 2 45" xfId="279" xr:uid="{00000000-0005-0000-0000-00002E010000}"/>
    <cellStyle name="標準 2 2 46" xfId="280" xr:uid="{00000000-0005-0000-0000-00002F010000}"/>
    <cellStyle name="標準 2 2 47" xfId="281" xr:uid="{00000000-0005-0000-0000-000030010000}"/>
    <cellStyle name="標準 2 2 49" xfId="282" xr:uid="{00000000-0005-0000-0000-000031010000}"/>
    <cellStyle name="標準 2 2 5" xfId="283" xr:uid="{00000000-0005-0000-0000-000032010000}"/>
    <cellStyle name="標準 2 2 50" xfId="284" xr:uid="{00000000-0005-0000-0000-000033010000}"/>
    <cellStyle name="標準 2 2 52" xfId="285" xr:uid="{00000000-0005-0000-0000-000034010000}"/>
    <cellStyle name="標準 2 2 53" xfId="286" xr:uid="{00000000-0005-0000-0000-000035010000}"/>
    <cellStyle name="標準 2 2 54" xfId="287" xr:uid="{00000000-0005-0000-0000-000036010000}"/>
    <cellStyle name="標準 2 2 55" xfId="288" xr:uid="{00000000-0005-0000-0000-000037010000}"/>
    <cellStyle name="標準 2 2 56" xfId="289" xr:uid="{00000000-0005-0000-0000-000038010000}"/>
    <cellStyle name="標準 2 2 58" xfId="290" xr:uid="{00000000-0005-0000-0000-000039010000}"/>
    <cellStyle name="標準 2 2 59" xfId="291" xr:uid="{00000000-0005-0000-0000-00003A010000}"/>
    <cellStyle name="標準 2 2 6" xfId="292" xr:uid="{00000000-0005-0000-0000-00003B010000}"/>
    <cellStyle name="標準 2 2 60" xfId="293" xr:uid="{00000000-0005-0000-0000-00003C010000}"/>
    <cellStyle name="標準 2 2 61" xfId="294" xr:uid="{00000000-0005-0000-0000-00003D010000}"/>
    <cellStyle name="標準 2 2 62" xfId="295" xr:uid="{00000000-0005-0000-0000-00003E010000}"/>
    <cellStyle name="標準 2 2 63" xfId="296" xr:uid="{00000000-0005-0000-0000-00003F010000}"/>
    <cellStyle name="標準 2 2 64" xfId="297" xr:uid="{00000000-0005-0000-0000-000040010000}"/>
    <cellStyle name="標準 2 2 65" xfId="298" xr:uid="{00000000-0005-0000-0000-000041010000}"/>
    <cellStyle name="標準 2 2 66" xfId="299" xr:uid="{00000000-0005-0000-0000-000042010000}"/>
    <cellStyle name="標準 2 2 67" xfId="300" xr:uid="{00000000-0005-0000-0000-000043010000}"/>
    <cellStyle name="標準 2 2 68" xfId="301" xr:uid="{00000000-0005-0000-0000-000044010000}"/>
    <cellStyle name="標準 2 2 69" xfId="302" xr:uid="{00000000-0005-0000-0000-000045010000}"/>
    <cellStyle name="標準 2 2 7" xfId="303" xr:uid="{00000000-0005-0000-0000-000046010000}"/>
    <cellStyle name="標準 2 2 70" xfId="304" xr:uid="{00000000-0005-0000-0000-000047010000}"/>
    <cellStyle name="標準 2 2 71" xfId="305" xr:uid="{00000000-0005-0000-0000-000048010000}"/>
    <cellStyle name="標準 2 2 72" xfId="306" xr:uid="{00000000-0005-0000-0000-000049010000}"/>
    <cellStyle name="標準 2 2 73" xfId="307" xr:uid="{00000000-0005-0000-0000-00004A010000}"/>
    <cellStyle name="標準 2 2 74" xfId="308" xr:uid="{00000000-0005-0000-0000-00004B010000}"/>
    <cellStyle name="標準 2 2 8" xfId="309" xr:uid="{00000000-0005-0000-0000-00004C010000}"/>
    <cellStyle name="標準 2 2 88" xfId="310" xr:uid="{00000000-0005-0000-0000-00004D010000}"/>
    <cellStyle name="標準 2 2 89" xfId="311" xr:uid="{00000000-0005-0000-0000-00004E010000}"/>
    <cellStyle name="標準 2 2 9" xfId="312" xr:uid="{00000000-0005-0000-0000-00004F010000}"/>
    <cellStyle name="標準 2 2 90" xfId="313" xr:uid="{00000000-0005-0000-0000-000050010000}"/>
    <cellStyle name="標準 2 2 91" xfId="314" xr:uid="{00000000-0005-0000-0000-000051010000}"/>
    <cellStyle name="標準 2 2 92" xfId="315" xr:uid="{00000000-0005-0000-0000-000052010000}"/>
    <cellStyle name="標準 2 2 93" xfId="316" xr:uid="{00000000-0005-0000-0000-000053010000}"/>
    <cellStyle name="標準 2 2 94" xfId="317" xr:uid="{00000000-0005-0000-0000-000054010000}"/>
    <cellStyle name="標準 2 2 95" xfId="318" xr:uid="{00000000-0005-0000-0000-000055010000}"/>
    <cellStyle name="標準 2 2 96" xfId="319" xr:uid="{00000000-0005-0000-0000-000056010000}"/>
    <cellStyle name="標準 2 2 97" xfId="320" xr:uid="{00000000-0005-0000-0000-000057010000}"/>
    <cellStyle name="標準 2 2 98" xfId="321" xr:uid="{00000000-0005-0000-0000-000058010000}"/>
    <cellStyle name="標準 2 2 99" xfId="322" xr:uid="{00000000-0005-0000-0000-000059010000}"/>
    <cellStyle name="標準 2 2_12選抜 8日 11_02" xfId="323" xr:uid="{00000000-0005-0000-0000-00005A010000}"/>
    <cellStyle name="標準 2 20" xfId="324" xr:uid="{00000000-0005-0000-0000-00005B010000}"/>
    <cellStyle name="標準 2 21" xfId="325" xr:uid="{00000000-0005-0000-0000-00005C010000}"/>
    <cellStyle name="標準 2 22" xfId="326" xr:uid="{00000000-0005-0000-0000-00005D010000}"/>
    <cellStyle name="標準 2 23" xfId="327" xr:uid="{00000000-0005-0000-0000-00005E010000}"/>
    <cellStyle name="標準 2 24" xfId="328" xr:uid="{00000000-0005-0000-0000-00005F010000}"/>
    <cellStyle name="標準 2 25" xfId="329" xr:uid="{00000000-0005-0000-0000-000060010000}"/>
    <cellStyle name="標準 2 26" xfId="330" xr:uid="{00000000-0005-0000-0000-000061010000}"/>
    <cellStyle name="標準 2 27" xfId="331" xr:uid="{00000000-0005-0000-0000-000062010000}"/>
    <cellStyle name="標準 2 28" xfId="332" xr:uid="{00000000-0005-0000-0000-000063010000}"/>
    <cellStyle name="標準 2 29" xfId="333" xr:uid="{00000000-0005-0000-0000-000064010000}"/>
    <cellStyle name="標準 2 30" xfId="334" xr:uid="{00000000-0005-0000-0000-000065010000}"/>
    <cellStyle name="標準 2 31" xfId="335" xr:uid="{00000000-0005-0000-0000-000066010000}"/>
    <cellStyle name="標準 2 32" xfId="336" xr:uid="{00000000-0005-0000-0000-000067010000}"/>
    <cellStyle name="標準 2 33" xfId="337" xr:uid="{00000000-0005-0000-0000-000068010000}"/>
    <cellStyle name="標準 2 34" xfId="338" xr:uid="{00000000-0005-0000-0000-000069010000}"/>
    <cellStyle name="標準 2 35" xfId="339" xr:uid="{00000000-0005-0000-0000-00006A010000}"/>
    <cellStyle name="標準 2 36" xfId="340" xr:uid="{00000000-0005-0000-0000-00006B010000}"/>
    <cellStyle name="標準 2 37" xfId="341" xr:uid="{00000000-0005-0000-0000-00006C010000}"/>
    <cellStyle name="標準 2 39" xfId="342" xr:uid="{00000000-0005-0000-0000-00006D010000}"/>
    <cellStyle name="標準 2 4" xfId="343" xr:uid="{00000000-0005-0000-0000-00006E010000}"/>
    <cellStyle name="標準 2 40" xfId="344" xr:uid="{00000000-0005-0000-0000-00006F010000}"/>
    <cellStyle name="標準 2 41" xfId="345" xr:uid="{00000000-0005-0000-0000-000070010000}"/>
    <cellStyle name="標準 2 42" xfId="346" xr:uid="{00000000-0005-0000-0000-000071010000}"/>
    <cellStyle name="標準 2 43" xfId="347" xr:uid="{00000000-0005-0000-0000-000072010000}"/>
    <cellStyle name="標準 2 44" xfId="348" xr:uid="{00000000-0005-0000-0000-000073010000}"/>
    <cellStyle name="標準 2 45" xfId="349" xr:uid="{00000000-0005-0000-0000-000074010000}"/>
    <cellStyle name="標準 2 46" xfId="350" xr:uid="{00000000-0005-0000-0000-000075010000}"/>
    <cellStyle name="標準 2 47" xfId="351" xr:uid="{00000000-0005-0000-0000-000076010000}"/>
    <cellStyle name="標準 2 49" xfId="352" xr:uid="{00000000-0005-0000-0000-000077010000}"/>
    <cellStyle name="標準 2 5" xfId="353" xr:uid="{00000000-0005-0000-0000-000078010000}"/>
    <cellStyle name="標準 2 50" xfId="354" xr:uid="{00000000-0005-0000-0000-000079010000}"/>
    <cellStyle name="標準 2 52" xfId="355" xr:uid="{00000000-0005-0000-0000-00007A010000}"/>
    <cellStyle name="標準 2 53" xfId="356" xr:uid="{00000000-0005-0000-0000-00007B010000}"/>
    <cellStyle name="標準 2 54" xfId="357" xr:uid="{00000000-0005-0000-0000-00007C010000}"/>
    <cellStyle name="標準 2 55" xfId="358" xr:uid="{00000000-0005-0000-0000-00007D010000}"/>
    <cellStyle name="標準 2 56" xfId="359" xr:uid="{00000000-0005-0000-0000-00007E010000}"/>
    <cellStyle name="標準 2 58" xfId="360" xr:uid="{00000000-0005-0000-0000-00007F010000}"/>
    <cellStyle name="標準 2 59" xfId="361" xr:uid="{00000000-0005-0000-0000-000080010000}"/>
    <cellStyle name="標準 2 6" xfId="362" xr:uid="{00000000-0005-0000-0000-000081010000}"/>
    <cellStyle name="標準 2 60" xfId="363" xr:uid="{00000000-0005-0000-0000-000082010000}"/>
    <cellStyle name="標準 2 61" xfId="364" xr:uid="{00000000-0005-0000-0000-000083010000}"/>
    <cellStyle name="標準 2 62" xfId="365" xr:uid="{00000000-0005-0000-0000-000084010000}"/>
    <cellStyle name="標準 2 63" xfId="366" xr:uid="{00000000-0005-0000-0000-000085010000}"/>
    <cellStyle name="標準 2 64" xfId="367" xr:uid="{00000000-0005-0000-0000-000086010000}"/>
    <cellStyle name="標準 2 65" xfId="368" xr:uid="{00000000-0005-0000-0000-000087010000}"/>
    <cellStyle name="標準 2 66" xfId="369" xr:uid="{00000000-0005-0000-0000-000088010000}"/>
    <cellStyle name="標準 2 67" xfId="370" xr:uid="{00000000-0005-0000-0000-000089010000}"/>
    <cellStyle name="標準 2 68" xfId="371" xr:uid="{00000000-0005-0000-0000-00008A010000}"/>
    <cellStyle name="標準 2 69" xfId="372" xr:uid="{00000000-0005-0000-0000-00008B010000}"/>
    <cellStyle name="標準 2 7" xfId="373" xr:uid="{00000000-0005-0000-0000-00008C010000}"/>
    <cellStyle name="標準 2 70" xfId="374" xr:uid="{00000000-0005-0000-0000-00008D010000}"/>
    <cellStyle name="標準 2 71" xfId="375" xr:uid="{00000000-0005-0000-0000-00008E010000}"/>
    <cellStyle name="標準 2 72" xfId="376" xr:uid="{00000000-0005-0000-0000-00008F010000}"/>
    <cellStyle name="標準 2 73" xfId="377" xr:uid="{00000000-0005-0000-0000-000090010000}"/>
    <cellStyle name="標準 2 74" xfId="378" xr:uid="{00000000-0005-0000-0000-000091010000}"/>
    <cellStyle name="標準 2 75" xfId="379" xr:uid="{00000000-0005-0000-0000-000092010000}"/>
    <cellStyle name="標準 2 77" xfId="380" xr:uid="{00000000-0005-0000-0000-000093010000}"/>
    <cellStyle name="標準 2 78" xfId="381" xr:uid="{00000000-0005-0000-0000-000094010000}"/>
    <cellStyle name="標準 2 79" xfId="382" xr:uid="{00000000-0005-0000-0000-000095010000}"/>
    <cellStyle name="標準 2 8" xfId="383" xr:uid="{00000000-0005-0000-0000-000096010000}"/>
    <cellStyle name="標準 2 80" xfId="384" xr:uid="{00000000-0005-0000-0000-000097010000}"/>
    <cellStyle name="標準 2 81" xfId="385" xr:uid="{00000000-0005-0000-0000-000098010000}"/>
    <cellStyle name="標準 2 82" xfId="386" xr:uid="{00000000-0005-0000-0000-000099010000}"/>
    <cellStyle name="標準 2 83" xfId="387" xr:uid="{00000000-0005-0000-0000-00009A010000}"/>
    <cellStyle name="標準 2 84" xfId="388" xr:uid="{00000000-0005-0000-0000-00009B010000}"/>
    <cellStyle name="標準 2 85" xfId="389" xr:uid="{00000000-0005-0000-0000-00009C010000}"/>
    <cellStyle name="標準 2 86" xfId="390" xr:uid="{00000000-0005-0000-0000-00009D010000}"/>
    <cellStyle name="標準 2 87" xfId="391" xr:uid="{00000000-0005-0000-0000-00009E010000}"/>
    <cellStyle name="標準 2 88" xfId="392" xr:uid="{00000000-0005-0000-0000-00009F010000}"/>
    <cellStyle name="標準 2 89" xfId="393" xr:uid="{00000000-0005-0000-0000-0000A0010000}"/>
    <cellStyle name="標準 2 9" xfId="394" xr:uid="{00000000-0005-0000-0000-0000A1010000}"/>
    <cellStyle name="標準 2 90" xfId="395" xr:uid="{00000000-0005-0000-0000-0000A2010000}"/>
    <cellStyle name="標準 2 91" xfId="396" xr:uid="{00000000-0005-0000-0000-0000A3010000}"/>
    <cellStyle name="標準 2 92" xfId="397" xr:uid="{00000000-0005-0000-0000-0000A4010000}"/>
    <cellStyle name="標準 2 93" xfId="398" xr:uid="{00000000-0005-0000-0000-0000A5010000}"/>
    <cellStyle name="標準 2 94" xfId="399" xr:uid="{00000000-0005-0000-0000-0000A6010000}"/>
    <cellStyle name="標準 2 95" xfId="400" xr:uid="{00000000-0005-0000-0000-0000A7010000}"/>
    <cellStyle name="標準 2 96" xfId="401" xr:uid="{00000000-0005-0000-0000-0000A8010000}"/>
    <cellStyle name="標準 2 97" xfId="402" xr:uid="{00000000-0005-0000-0000-0000A9010000}"/>
    <cellStyle name="標準 2 98" xfId="403" xr:uid="{00000000-0005-0000-0000-0000AA010000}"/>
    <cellStyle name="標準 2 99" xfId="404" xr:uid="{00000000-0005-0000-0000-0000AB010000}"/>
    <cellStyle name="標準 2_10mS60M入力" xfId="405" xr:uid="{00000000-0005-0000-0000-0000AC010000}"/>
    <cellStyle name="標準 20" xfId="406" xr:uid="{00000000-0005-0000-0000-0000AD010000}"/>
    <cellStyle name="標準 21" xfId="407" xr:uid="{00000000-0005-0000-0000-0000AE010000}"/>
    <cellStyle name="標準 22" xfId="408" xr:uid="{00000000-0005-0000-0000-0000AF010000}"/>
    <cellStyle name="標準 23" xfId="409" xr:uid="{00000000-0005-0000-0000-0000B0010000}"/>
    <cellStyle name="標準 24" xfId="410" xr:uid="{00000000-0005-0000-0000-0000B1010000}"/>
    <cellStyle name="標準 25" xfId="411" xr:uid="{00000000-0005-0000-0000-0000B2010000}"/>
    <cellStyle name="標準 26" xfId="2" xr:uid="{00000000-0005-0000-0000-0000B3010000}"/>
    <cellStyle name="標準 27" xfId="412" xr:uid="{00000000-0005-0000-0000-0000B4010000}"/>
    <cellStyle name="標準 28" xfId="413" xr:uid="{00000000-0005-0000-0000-0000B5010000}"/>
    <cellStyle name="標準 29" xfId="426" xr:uid="{00000000-0005-0000-0000-0000B6010000}"/>
    <cellStyle name="標準 3" xfId="414" xr:uid="{00000000-0005-0000-0000-0000B7010000}"/>
    <cellStyle name="標準 3 2" xfId="452" xr:uid="{00000000-0005-0000-0000-0000B8010000}"/>
    <cellStyle name="標準 31" xfId="415" xr:uid="{00000000-0005-0000-0000-0000B9010000}"/>
    <cellStyle name="標準 4" xfId="416" xr:uid="{00000000-0005-0000-0000-0000BA010000}"/>
    <cellStyle name="標準 5" xfId="417" xr:uid="{00000000-0005-0000-0000-0000BB010000}"/>
    <cellStyle name="標準 6" xfId="418" xr:uid="{00000000-0005-0000-0000-0000BC010000}"/>
    <cellStyle name="標準 7" xfId="419" xr:uid="{00000000-0005-0000-0000-0000BD010000}"/>
    <cellStyle name="標準 8" xfId="420" xr:uid="{00000000-0005-0000-0000-0000BE010000}"/>
    <cellStyle name="標準 9" xfId="3" xr:uid="{00000000-0005-0000-0000-0000BF010000}"/>
    <cellStyle name="良い 2" xfId="421" xr:uid="{00000000-0005-0000-0000-0000C0010000}"/>
    <cellStyle name="良い 3" xfId="422" xr:uid="{00000000-0005-0000-0000-0000C1010000}"/>
    <cellStyle name="良い 4" xfId="423" xr:uid="{00000000-0005-0000-0000-0000C2010000}"/>
    <cellStyle name="良い 5" xfId="424" xr:uid="{00000000-0005-0000-0000-0000C3010000}"/>
    <cellStyle name="良い 6" xfId="425" xr:uid="{00000000-0005-0000-0000-0000C4010000}"/>
  </cellStyles>
  <dxfs count="80"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9"/>
      <tableStyleElement type="headerRow" dxfId="78"/>
    </tableStyle>
  </tableStyles>
  <colors>
    <mruColors>
      <color rgb="FF9350D0"/>
      <color rgb="FF79DCFF"/>
      <color rgb="FFFF7D7D"/>
      <color rgb="FFFF5757"/>
      <color rgb="FF53D2FF"/>
      <color rgb="FFFFFF37"/>
      <color rgb="FF0083E6"/>
      <color rgb="FFA065D5"/>
      <color rgb="FFFFFF34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isu\Dropbox\Public\H30%20&#26149;&#38306;\H30%20&#26149;&#38306;%20&#12458;&#12540;&#12480;&#12540;&#34920;\&#12304;VBA&#12305;10mS60M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設定"/>
      <sheetName val="射手登録"/>
      <sheetName val="男子団体メンバー登録"/>
      <sheetName val="女子団体メンバー登録"/>
      <sheetName val="AR_1"/>
      <sheetName val="AR_2"/>
      <sheetName val="AR_3"/>
      <sheetName val="AR_4"/>
      <sheetName val="AR_5"/>
      <sheetName val="AR_6"/>
      <sheetName val="AR_7"/>
      <sheetName val="AR_8"/>
      <sheetName val="AR_9"/>
      <sheetName val="AR_10"/>
      <sheetName val="男子団体順位表"/>
      <sheetName val="男子個人順位表"/>
      <sheetName val="男子個人順位表（F）"/>
      <sheetName val="Final(M)"/>
      <sheetName val="女子団体順位表"/>
      <sheetName val="女子個人順位表"/>
      <sheetName val="女子個人順位表（F）"/>
      <sheetName val="Final(W)"/>
      <sheetName val="男子作業用"/>
      <sheetName val="女子作業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B3">
            <v>0</v>
          </cell>
          <cell r="C3">
            <v>1</v>
          </cell>
          <cell r="D3">
            <v>1</v>
          </cell>
          <cell r="E3">
            <v>0</v>
          </cell>
          <cell r="F3">
            <v>0</v>
          </cell>
          <cell r="G3">
            <v>0</v>
          </cell>
          <cell r="H3" t="str">
            <v>0</v>
          </cell>
          <cell r="I3" t="str">
            <v>0</v>
          </cell>
          <cell r="J3" t="str">
            <v>0</v>
          </cell>
          <cell r="K3" t="str">
            <v>0</v>
          </cell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>
            <v>0</v>
          </cell>
        </row>
        <row r="4">
          <cell r="B4">
            <v>0</v>
          </cell>
          <cell r="C4">
            <v>1</v>
          </cell>
          <cell r="D4">
            <v>2</v>
          </cell>
          <cell r="E4">
            <v>0</v>
          </cell>
          <cell r="F4">
            <v>0</v>
          </cell>
          <cell r="G4">
            <v>0</v>
          </cell>
          <cell r="H4" t="str">
            <v>0</v>
          </cell>
          <cell r="I4" t="str">
            <v>0</v>
          </cell>
          <cell r="J4" t="str">
            <v>0</v>
          </cell>
          <cell r="K4" t="str">
            <v>0</v>
          </cell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>
            <v>0</v>
          </cell>
        </row>
        <row r="5">
          <cell r="B5">
            <v>0</v>
          </cell>
          <cell r="C5">
            <v>1</v>
          </cell>
          <cell r="D5">
            <v>3</v>
          </cell>
          <cell r="E5">
            <v>0</v>
          </cell>
          <cell r="F5">
            <v>0</v>
          </cell>
          <cell r="G5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>
            <v>0</v>
          </cell>
        </row>
        <row r="6">
          <cell r="B6">
            <v>0</v>
          </cell>
          <cell r="C6">
            <v>1</v>
          </cell>
          <cell r="D6">
            <v>4</v>
          </cell>
          <cell r="E6">
            <v>0</v>
          </cell>
          <cell r="F6">
            <v>0</v>
          </cell>
          <cell r="G6">
            <v>0</v>
          </cell>
          <cell r="H6" t="str">
            <v>0</v>
          </cell>
          <cell r="I6" t="str">
            <v>0</v>
          </cell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>
            <v>0</v>
          </cell>
        </row>
        <row r="7">
          <cell r="B7">
            <v>66</v>
          </cell>
          <cell r="C7">
            <v>1</v>
          </cell>
          <cell r="D7">
            <v>5</v>
          </cell>
          <cell r="E7" t="str">
            <v>渥美 光真</v>
          </cell>
          <cell r="F7" t="str">
            <v>39 021 901</v>
          </cell>
          <cell r="G7" t="str">
            <v>大阪大学</v>
          </cell>
          <cell r="H7">
            <v>95.6</v>
          </cell>
          <cell r="I7">
            <v>91.9</v>
          </cell>
          <cell r="J7">
            <v>94.1</v>
          </cell>
          <cell r="K7">
            <v>91.1</v>
          </cell>
          <cell r="L7">
            <v>96.1</v>
          </cell>
          <cell r="M7">
            <v>97.1</v>
          </cell>
          <cell r="N7">
            <v>565.90000000000009</v>
          </cell>
          <cell r="O7">
            <v>14</v>
          </cell>
          <cell r="P7">
            <v>0</v>
          </cell>
        </row>
        <row r="8">
          <cell r="B8">
            <v>0</v>
          </cell>
          <cell r="C8">
            <v>1</v>
          </cell>
          <cell r="D8">
            <v>6</v>
          </cell>
          <cell r="E8">
            <v>0</v>
          </cell>
          <cell r="F8">
            <v>0</v>
          </cell>
          <cell r="G8">
            <v>0</v>
          </cell>
          <cell r="H8" t="str">
            <v>0</v>
          </cell>
          <cell r="I8" t="str">
            <v>0</v>
          </cell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>
            <v>0</v>
          </cell>
        </row>
        <row r="9">
          <cell r="B9">
            <v>40</v>
          </cell>
          <cell r="C9">
            <v>1</v>
          </cell>
          <cell r="D9">
            <v>7</v>
          </cell>
          <cell r="E9" t="str">
            <v>和泉 響</v>
          </cell>
          <cell r="F9" t="str">
            <v>37 018 674</v>
          </cell>
          <cell r="G9" t="str">
            <v>近畿大学</v>
          </cell>
          <cell r="H9">
            <v>99.4</v>
          </cell>
          <cell r="I9">
            <v>97</v>
          </cell>
          <cell r="J9">
            <v>99.1</v>
          </cell>
          <cell r="K9">
            <v>96.1</v>
          </cell>
          <cell r="L9">
            <v>98.8</v>
          </cell>
          <cell r="M9">
            <v>92.2</v>
          </cell>
          <cell r="N9">
            <v>582.6</v>
          </cell>
          <cell r="O9">
            <v>19</v>
          </cell>
          <cell r="P9" t="str">
            <v>※1</v>
          </cell>
        </row>
        <row r="10">
          <cell r="B10">
            <v>49</v>
          </cell>
          <cell r="C10">
            <v>1</v>
          </cell>
          <cell r="D10">
            <v>8</v>
          </cell>
          <cell r="E10" t="str">
            <v>大村 和正</v>
          </cell>
          <cell r="F10" t="str">
            <v>37 019 360</v>
          </cell>
          <cell r="G10" t="str">
            <v>京都大学</v>
          </cell>
          <cell r="H10">
            <v>96.2</v>
          </cell>
          <cell r="I10">
            <v>94.8</v>
          </cell>
          <cell r="J10">
            <v>96.5</v>
          </cell>
          <cell r="K10">
            <v>98.3</v>
          </cell>
          <cell r="L10">
            <v>98.1</v>
          </cell>
          <cell r="M10">
            <v>92.7</v>
          </cell>
          <cell r="N10">
            <v>576.6</v>
          </cell>
          <cell r="O10">
            <v>16</v>
          </cell>
          <cell r="P10">
            <v>0</v>
          </cell>
        </row>
        <row r="11">
          <cell r="B11">
            <v>29</v>
          </cell>
          <cell r="C11">
            <v>1</v>
          </cell>
          <cell r="D11">
            <v>9</v>
          </cell>
          <cell r="E11" t="str">
            <v>真鳥 直人</v>
          </cell>
          <cell r="F11" t="str">
            <v>36 017 241</v>
          </cell>
          <cell r="G11" t="str">
            <v>京都産業大学</v>
          </cell>
          <cell r="H11">
            <v>96.5</v>
          </cell>
          <cell r="I11">
            <v>98.7</v>
          </cell>
          <cell r="J11">
            <v>97.4</v>
          </cell>
          <cell r="K11">
            <v>98.9</v>
          </cell>
          <cell r="L11">
            <v>99</v>
          </cell>
          <cell r="M11">
            <v>98.9</v>
          </cell>
          <cell r="N11">
            <v>589.4</v>
          </cell>
          <cell r="O11">
            <v>21</v>
          </cell>
          <cell r="P11">
            <v>0</v>
          </cell>
        </row>
        <row r="12">
          <cell r="B12">
            <v>0</v>
          </cell>
          <cell r="C12">
            <v>1</v>
          </cell>
          <cell r="D12">
            <v>10</v>
          </cell>
          <cell r="E12">
            <v>0</v>
          </cell>
          <cell r="F12">
            <v>0</v>
          </cell>
          <cell r="G12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>
            <v>0</v>
          </cell>
        </row>
        <row r="13">
          <cell r="B13">
            <v>0</v>
          </cell>
          <cell r="C13">
            <v>1</v>
          </cell>
          <cell r="D13">
            <v>11</v>
          </cell>
          <cell r="E13" t="str">
            <v>小東 陽平</v>
          </cell>
          <cell r="F13" t="str">
            <v>38 021 004</v>
          </cell>
          <cell r="G13" t="str">
            <v>近畿大学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str">
            <v>D.N.S</v>
          </cell>
        </row>
        <row r="14">
          <cell r="B14">
            <v>74</v>
          </cell>
          <cell r="C14">
            <v>1</v>
          </cell>
          <cell r="D14">
            <v>12</v>
          </cell>
          <cell r="E14" t="str">
            <v>角谷 卓哉</v>
          </cell>
          <cell r="F14" t="str">
            <v>37 019 407</v>
          </cell>
          <cell r="G14" t="str">
            <v>大阪産業大学</v>
          </cell>
          <cell r="H14">
            <v>90.8</v>
          </cell>
          <cell r="I14">
            <v>97.2</v>
          </cell>
          <cell r="J14">
            <v>93.5</v>
          </cell>
          <cell r="K14">
            <v>93.2</v>
          </cell>
          <cell r="L14">
            <v>87.9</v>
          </cell>
          <cell r="M14">
            <v>93.5</v>
          </cell>
          <cell r="N14">
            <v>556.1</v>
          </cell>
          <cell r="O14">
            <v>12</v>
          </cell>
          <cell r="P14">
            <v>0</v>
          </cell>
        </row>
        <row r="15">
          <cell r="B15">
            <v>85</v>
          </cell>
          <cell r="C15">
            <v>1</v>
          </cell>
          <cell r="D15">
            <v>13</v>
          </cell>
          <cell r="E15" t="str">
            <v>小林 大希</v>
          </cell>
          <cell r="F15" t="str">
            <v>38 020 162</v>
          </cell>
          <cell r="G15" t="str">
            <v>関西大学</v>
          </cell>
          <cell r="H15">
            <v>92.6</v>
          </cell>
          <cell r="I15">
            <v>90.3</v>
          </cell>
          <cell r="J15">
            <v>87.7</v>
          </cell>
          <cell r="K15">
            <v>87.9</v>
          </cell>
          <cell r="L15">
            <v>87.4</v>
          </cell>
          <cell r="M15">
            <v>91.9</v>
          </cell>
          <cell r="N15">
            <v>537.79999999999995</v>
          </cell>
          <cell r="O15">
            <v>7</v>
          </cell>
          <cell r="P15">
            <v>0</v>
          </cell>
        </row>
        <row r="16">
          <cell r="B16">
            <v>75</v>
          </cell>
          <cell r="C16">
            <v>1</v>
          </cell>
          <cell r="D16">
            <v>14</v>
          </cell>
          <cell r="E16" t="str">
            <v>浦郷 敦也</v>
          </cell>
          <cell r="F16" t="str">
            <v>38 021 005</v>
          </cell>
          <cell r="G16" t="str">
            <v>同志社大学</v>
          </cell>
          <cell r="H16">
            <v>89</v>
          </cell>
          <cell r="I16">
            <v>91.1</v>
          </cell>
          <cell r="J16">
            <v>94</v>
          </cell>
          <cell r="K16">
            <v>91.3</v>
          </cell>
          <cell r="L16">
            <v>94</v>
          </cell>
          <cell r="M16">
            <v>96.2</v>
          </cell>
          <cell r="N16">
            <v>555.6</v>
          </cell>
          <cell r="O16">
            <v>11</v>
          </cell>
          <cell r="P16">
            <v>0</v>
          </cell>
        </row>
        <row r="17">
          <cell r="B17">
            <v>0</v>
          </cell>
          <cell r="C17">
            <v>1</v>
          </cell>
          <cell r="D17">
            <v>15</v>
          </cell>
          <cell r="E17">
            <v>0</v>
          </cell>
          <cell r="F17">
            <v>0</v>
          </cell>
          <cell r="G17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>
            <v>0</v>
          </cell>
        </row>
        <row r="18">
          <cell r="B18">
            <v>0</v>
          </cell>
          <cell r="C18">
            <v>1</v>
          </cell>
          <cell r="D18">
            <v>16</v>
          </cell>
          <cell r="E18">
            <v>0</v>
          </cell>
          <cell r="F18">
            <v>0</v>
          </cell>
          <cell r="G18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>
            <v>0</v>
          </cell>
        </row>
        <row r="19">
          <cell r="B19">
            <v>56</v>
          </cell>
          <cell r="C19">
            <v>1</v>
          </cell>
          <cell r="D19">
            <v>17</v>
          </cell>
          <cell r="E19" t="str">
            <v>山口 拓海</v>
          </cell>
          <cell r="F19" t="str">
            <v>39 021 941</v>
          </cell>
          <cell r="G19" t="str">
            <v>甲南大学</v>
          </cell>
          <cell r="H19">
            <v>97.3</v>
          </cell>
          <cell r="I19">
            <v>96.8</v>
          </cell>
          <cell r="J19">
            <v>94.8</v>
          </cell>
          <cell r="K19">
            <v>94.7</v>
          </cell>
          <cell r="L19">
            <v>95.9</v>
          </cell>
          <cell r="M19">
            <v>93</v>
          </cell>
          <cell r="N19">
            <v>572.5</v>
          </cell>
          <cell r="O19">
            <v>12</v>
          </cell>
          <cell r="P19">
            <v>0</v>
          </cell>
        </row>
        <row r="20">
          <cell r="B20">
            <v>94</v>
          </cell>
          <cell r="C20">
            <v>1</v>
          </cell>
          <cell r="D20">
            <v>18</v>
          </cell>
          <cell r="E20" t="str">
            <v>横田 大輔</v>
          </cell>
          <cell r="F20" t="str">
            <v>38 021 002</v>
          </cell>
          <cell r="G20" t="str">
            <v>大阪大学</v>
          </cell>
          <cell r="H20">
            <v>79.8</v>
          </cell>
          <cell r="I20">
            <v>79.099999999999994</v>
          </cell>
          <cell r="J20">
            <v>83.9</v>
          </cell>
          <cell r="K20">
            <v>85.2</v>
          </cell>
          <cell r="L20">
            <v>86.6</v>
          </cell>
          <cell r="M20">
            <v>90.5</v>
          </cell>
          <cell r="N20">
            <v>505.1</v>
          </cell>
          <cell r="O20">
            <v>6</v>
          </cell>
          <cell r="P20">
            <v>0</v>
          </cell>
        </row>
        <row r="21">
          <cell r="B21">
            <v>13</v>
          </cell>
          <cell r="C21">
            <v>1</v>
          </cell>
          <cell r="D21">
            <v>19</v>
          </cell>
          <cell r="E21" t="str">
            <v>笹岡 太一</v>
          </cell>
          <cell r="F21" t="str">
            <v>38 020 163</v>
          </cell>
          <cell r="G21" t="str">
            <v>関西大学</v>
          </cell>
          <cell r="H21">
            <v>103.6</v>
          </cell>
          <cell r="I21">
            <v>100.6</v>
          </cell>
          <cell r="J21">
            <v>96.7</v>
          </cell>
          <cell r="K21">
            <v>99.8</v>
          </cell>
          <cell r="L21">
            <v>100.1</v>
          </cell>
          <cell r="M21">
            <v>98.1</v>
          </cell>
          <cell r="N21">
            <v>598.9</v>
          </cell>
          <cell r="O21">
            <v>29</v>
          </cell>
          <cell r="P21">
            <v>0</v>
          </cell>
        </row>
        <row r="22">
          <cell r="B22">
            <v>0</v>
          </cell>
          <cell r="C22">
            <v>1</v>
          </cell>
          <cell r="D22">
            <v>20</v>
          </cell>
          <cell r="E22">
            <v>0</v>
          </cell>
          <cell r="F22">
            <v>0</v>
          </cell>
          <cell r="G22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>
            <v>0</v>
          </cell>
        </row>
        <row r="23">
          <cell r="B23">
            <v>83</v>
          </cell>
          <cell r="C23">
            <v>1</v>
          </cell>
          <cell r="D23">
            <v>21</v>
          </cell>
          <cell r="E23" t="str">
            <v>中川 孔助</v>
          </cell>
          <cell r="F23" t="str">
            <v>38 020 687</v>
          </cell>
          <cell r="G23" t="str">
            <v>関西学院大学</v>
          </cell>
          <cell r="H23">
            <v>88.2</v>
          </cell>
          <cell r="I23">
            <v>91.3</v>
          </cell>
          <cell r="J23">
            <v>88.6</v>
          </cell>
          <cell r="K23">
            <v>89.8</v>
          </cell>
          <cell r="L23">
            <v>94</v>
          </cell>
          <cell r="M23">
            <v>90.3</v>
          </cell>
          <cell r="N23">
            <v>542.20000000000005</v>
          </cell>
          <cell r="O23">
            <v>10</v>
          </cell>
          <cell r="P23">
            <v>0</v>
          </cell>
        </row>
        <row r="24">
          <cell r="B24">
            <v>0</v>
          </cell>
          <cell r="C24">
            <v>1</v>
          </cell>
          <cell r="D24">
            <v>22</v>
          </cell>
          <cell r="E24" t="str">
            <v>北 健斗</v>
          </cell>
          <cell r="F24" t="str">
            <v>39 021 938</v>
          </cell>
          <cell r="G24" t="str">
            <v>甲南大学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 t="str">
            <v>D.N.S</v>
          </cell>
        </row>
        <row r="25">
          <cell r="B25">
            <v>30</v>
          </cell>
          <cell r="C25">
            <v>1</v>
          </cell>
          <cell r="D25">
            <v>23</v>
          </cell>
          <cell r="E25" t="str">
            <v>諸橋 圭吾</v>
          </cell>
          <cell r="F25" t="str">
            <v>37 019 393</v>
          </cell>
          <cell r="G25" t="str">
            <v>立命館大学</v>
          </cell>
          <cell r="H25">
            <v>99.2</v>
          </cell>
          <cell r="I25">
            <v>96.1</v>
          </cell>
          <cell r="J25">
            <v>96.3</v>
          </cell>
          <cell r="K25">
            <v>98.5</v>
          </cell>
          <cell r="L25">
            <v>99.2</v>
          </cell>
          <cell r="M25">
            <v>99.5</v>
          </cell>
          <cell r="N25">
            <v>588.79999999999995</v>
          </cell>
          <cell r="O25">
            <v>17</v>
          </cell>
          <cell r="P25">
            <v>0</v>
          </cell>
        </row>
        <row r="26">
          <cell r="B26">
            <v>81</v>
          </cell>
          <cell r="C26">
            <v>1</v>
          </cell>
          <cell r="D26">
            <v>24</v>
          </cell>
          <cell r="E26" t="str">
            <v>内山 諄一</v>
          </cell>
          <cell r="F26" t="str">
            <v>37 019 356</v>
          </cell>
          <cell r="G26" t="str">
            <v>関西学院大学</v>
          </cell>
          <cell r="H26">
            <v>91.8</v>
          </cell>
          <cell r="I26">
            <v>92.8</v>
          </cell>
          <cell r="J26">
            <v>91.1</v>
          </cell>
          <cell r="K26">
            <v>87.1</v>
          </cell>
          <cell r="L26">
            <v>94.8</v>
          </cell>
          <cell r="M26">
            <v>86.9</v>
          </cell>
          <cell r="N26">
            <v>544.5</v>
          </cell>
          <cell r="O26">
            <v>10</v>
          </cell>
          <cell r="P26" t="str">
            <v>S6=86.9</v>
          </cell>
        </row>
        <row r="27">
          <cell r="B27">
            <v>0</v>
          </cell>
          <cell r="C27">
            <v>1</v>
          </cell>
          <cell r="D27">
            <v>25</v>
          </cell>
          <cell r="E27">
            <v>0</v>
          </cell>
          <cell r="F27">
            <v>0</v>
          </cell>
          <cell r="G27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>
            <v>0</v>
          </cell>
        </row>
        <row r="28">
          <cell r="B28">
            <v>0</v>
          </cell>
          <cell r="C28">
            <v>1</v>
          </cell>
          <cell r="D28">
            <v>26</v>
          </cell>
          <cell r="E28">
            <v>0</v>
          </cell>
          <cell r="F28">
            <v>0</v>
          </cell>
          <cell r="G28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>
            <v>0</v>
          </cell>
        </row>
        <row r="29">
          <cell r="B29">
            <v>0</v>
          </cell>
          <cell r="C29">
            <v>1</v>
          </cell>
          <cell r="D29">
            <v>27</v>
          </cell>
          <cell r="E29">
            <v>0</v>
          </cell>
          <cell r="F29">
            <v>0</v>
          </cell>
          <cell r="G29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>
            <v>0</v>
          </cell>
        </row>
        <row r="30">
          <cell r="B30">
            <v>0</v>
          </cell>
          <cell r="C30">
            <v>1</v>
          </cell>
          <cell r="D30">
            <v>28</v>
          </cell>
          <cell r="E30">
            <v>0</v>
          </cell>
          <cell r="F30">
            <v>0</v>
          </cell>
          <cell r="G30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>
            <v>0</v>
          </cell>
        </row>
        <row r="31">
          <cell r="B31">
            <v>0</v>
          </cell>
          <cell r="C31">
            <v>1</v>
          </cell>
          <cell r="D31">
            <v>29</v>
          </cell>
          <cell r="E31">
            <v>0</v>
          </cell>
          <cell r="F31">
            <v>0</v>
          </cell>
          <cell r="G31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>
            <v>0</v>
          </cell>
        </row>
        <row r="32">
          <cell r="B32">
            <v>0</v>
          </cell>
          <cell r="C32">
            <v>1</v>
          </cell>
          <cell r="D32">
            <v>30</v>
          </cell>
          <cell r="E32">
            <v>0</v>
          </cell>
          <cell r="F32">
            <v>0</v>
          </cell>
          <cell r="G32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>
            <v>0</v>
          </cell>
        </row>
        <row r="33">
          <cell r="B33">
            <v>0</v>
          </cell>
          <cell r="C33">
            <v>1</v>
          </cell>
          <cell r="D33">
            <v>31</v>
          </cell>
          <cell r="E33">
            <v>0</v>
          </cell>
          <cell r="F33">
            <v>0</v>
          </cell>
          <cell r="G33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>
            <v>0</v>
          </cell>
        </row>
        <row r="34">
          <cell r="B34">
            <v>0</v>
          </cell>
          <cell r="C34">
            <v>1</v>
          </cell>
          <cell r="D34">
            <v>32</v>
          </cell>
          <cell r="E34">
            <v>0</v>
          </cell>
          <cell r="F34">
            <v>0</v>
          </cell>
          <cell r="G34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>
            <v>0</v>
          </cell>
        </row>
        <row r="35">
          <cell r="B35">
            <v>0</v>
          </cell>
          <cell r="C35">
            <v>1</v>
          </cell>
          <cell r="D35">
            <v>33</v>
          </cell>
          <cell r="E35">
            <v>0</v>
          </cell>
          <cell r="F35">
            <v>0</v>
          </cell>
          <cell r="G35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>
            <v>0</v>
          </cell>
        </row>
        <row r="36">
          <cell r="B36">
            <v>0</v>
          </cell>
          <cell r="C36">
            <v>2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>
            <v>0</v>
          </cell>
        </row>
        <row r="37">
          <cell r="B37">
            <v>0</v>
          </cell>
          <cell r="C37">
            <v>2</v>
          </cell>
          <cell r="D37">
            <v>2</v>
          </cell>
          <cell r="E37">
            <v>0</v>
          </cell>
          <cell r="F37">
            <v>0</v>
          </cell>
          <cell r="G37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>
            <v>0</v>
          </cell>
        </row>
        <row r="38">
          <cell r="B38">
            <v>0</v>
          </cell>
          <cell r="C38">
            <v>2</v>
          </cell>
          <cell r="D38">
            <v>3</v>
          </cell>
          <cell r="E38">
            <v>0</v>
          </cell>
          <cell r="F38">
            <v>0</v>
          </cell>
          <cell r="G38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>
            <v>0</v>
          </cell>
        </row>
        <row r="39">
          <cell r="B39">
            <v>0</v>
          </cell>
          <cell r="C39">
            <v>2</v>
          </cell>
          <cell r="D39">
            <v>4</v>
          </cell>
          <cell r="E39">
            <v>0</v>
          </cell>
          <cell r="F39">
            <v>0</v>
          </cell>
          <cell r="G39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>
            <v>0</v>
          </cell>
        </row>
        <row r="40">
          <cell r="B40">
            <v>69</v>
          </cell>
          <cell r="C40">
            <v>2</v>
          </cell>
          <cell r="D40">
            <v>5</v>
          </cell>
          <cell r="E40" t="str">
            <v>坪井 俊太朗</v>
          </cell>
          <cell r="F40" t="str">
            <v>36 018 095</v>
          </cell>
          <cell r="G40" t="str">
            <v>関西学院大学</v>
          </cell>
          <cell r="H40">
            <v>98.7</v>
          </cell>
          <cell r="I40">
            <v>94.9</v>
          </cell>
          <cell r="J40">
            <v>94.7</v>
          </cell>
          <cell r="K40">
            <v>91</v>
          </cell>
          <cell r="L40">
            <v>92.3</v>
          </cell>
          <cell r="M40">
            <v>90.6</v>
          </cell>
          <cell r="N40">
            <v>562.20000000000005</v>
          </cell>
          <cell r="O40">
            <v>9</v>
          </cell>
          <cell r="P40">
            <v>0</v>
          </cell>
        </row>
        <row r="41">
          <cell r="B41">
            <v>0</v>
          </cell>
          <cell r="C41">
            <v>2</v>
          </cell>
          <cell r="D41">
            <v>6</v>
          </cell>
          <cell r="E41">
            <v>0</v>
          </cell>
          <cell r="F41">
            <v>0</v>
          </cell>
          <cell r="G41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>
            <v>0</v>
          </cell>
        </row>
        <row r="42">
          <cell r="B42">
            <v>46</v>
          </cell>
          <cell r="C42">
            <v>2</v>
          </cell>
          <cell r="D42">
            <v>7</v>
          </cell>
          <cell r="E42" t="str">
            <v>郡山 健太</v>
          </cell>
          <cell r="F42" t="str">
            <v>39 022 521</v>
          </cell>
          <cell r="G42" t="str">
            <v>関西学院大学</v>
          </cell>
          <cell r="H42">
            <v>99.7</v>
          </cell>
          <cell r="I42">
            <v>93.4</v>
          </cell>
          <cell r="J42">
            <v>98.2</v>
          </cell>
          <cell r="K42">
            <v>95.5</v>
          </cell>
          <cell r="L42">
            <v>93.4</v>
          </cell>
          <cell r="M42">
            <v>97.2</v>
          </cell>
          <cell r="N42">
            <v>577.40000000000009</v>
          </cell>
          <cell r="O42">
            <v>15</v>
          </cell>
          <cell r="P42">
            <v>0</v>
          </cell>
        </row>
        <row r="43">
          <cell r="B43">
            <v>18</v>
          </cell>
          <cell r="C43">
            <v>2</v>
          </cell>
          <cell r="D43">
            <v>8</v>
          </cell>
          <cell r="E43" t="str">
            <v>上村 洋都</v>
          </cell>
          <cell r="F43" t="str">
            <v>38 020 168</v>
          </cell>
          <cell r="G43" t="str">
            <v>京都大学</v>
          </cell>
          <cell r="H43">
            <v>97.6</v>
          </cell>
          <cell r="I43">
            <v>98.2</v>
          </cell>
          <cell r="J43">
            <v>99.4</v>
          </cell>
          <cell r="K43">
            <v>101</v>
          </cell>
          <cell r="L43">
            <v>98.7</v>
          </cell>
          <cell r="M43">
            <v>100.5</v>
          </cell>
          <cell r="N43">
            <v>595.40000000000009</v>
          </cell>
          <cell r="O43">
            <v>23</v>
          </cell>
          <cell r="P43">
            <v>0</v>
          </cell>
        </row>
        <row r="44">
          <cell r="B44">
            <v>86</v>
          </cell>
          <cell r="C44">
            <v>2</v>
          </cell>
          <cell r="D44">
            <v>9</v>
          </cell>
          <cell r="E44" t="str">
            <v>伊勢 拓真</v>
          </cell>
          <cell r="F44" t="str">
            <v>39 021 903</v>
          </cell>
          <cell r="G44" t="str">
            <v>大阪大学</v>
          </cell>
          <cell r="H44">
            <v>92.5</v>
          </cell>
          <cell r="I44">
            <v>90.9</v>
          </cell>
          <cell r="J44">
            <v>94.2</v>
          </cell>
          <cell r="K44">
            <v>90.3</v>
          </cell>
          <cell r="L44">
            <v>88</v>
          </cell>
          <cell r="M44">
            <v>81.7</v>
          </cell>
          <cell r="N44">
            <v>537.6</v>
          </cell>
          <cell r="O44">
            <v>8</v>
          </cell>
          <cell r="P44">
            <v>0</v>
          </cell>
        </row>
        <row r="45">
          <cell r="B45">
            <v>0</v>
          </cell>
          <cell r="C45">
            <v>2</v>
          </cell>
          <cell r="D45">
            <v>10</v>
          </cell>
          <cell r="E45">
            <v>0</v>
          </cell>
          <cell r="F45">
            <v>0</v>
          </cell>
          <cell r="G45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>
            <v>0</v>
          </cell>
        </row>
        <row r="46">
          <cell r="B46">
            <v>11</v>
          </cell>
          <cell r="C46">
            <v>2</v>
          </cell>
          <cell r="D46">
            <v>11</v>
          </cell>
          <cell r="E46" t="str">
            <v>鴻上 誉志輝</v>
          </cell>
          <cell r="F46" t="str">
            <v>36 017 232</v>
          </cell>
          <cell r="G46" t="str">
            <v>近畿大学</v>
          </cell>
          <cell r="H46">
            <v>101.7</v>
          </cell>
          <cell r="I46">
            <v>101.1</v>
          </cell>
          <cell r="J46">
            <v>99.1</v>
          </cell>
          <cell r="K46">
            <v>99.4</v>
          </cell>
          <cell r="L46">
            <v>98.7</v>
          </cell>
          <cell r="M46">
            <v>100.1</v>
          </cell>
          <cell r="N46">
            <v>600.09999999999991</v>
          </cell>
          <cell r="O46">
            <v>27</v>
          </cell>
          <cell r="P46">
            <v>0</v>
          </cell>
        </row>
        <row r="47">
          <cell r="B47">
            <v>68</v>
          </cell>
          <cell r="C47">
            <v>2</v>
          </cell>
          <cell r="D47">
            <v>12</v>
          </cell>
          <cell r="E47" t="str">
            <v>嶋岡 大幸</v>
          </cell>
          <cell r="F47" t="str">
            <v>36 016 673</v>
          </cell>
          <cell r="G47" t="str">
            <v>大阪産業大学</v>
          </cell>
          <cell r="H47">
            <v>90.9</v>
          </cell>
          <cell r="I47">
            <v>92.4</v>
          </cell>
          <cell r="J47">
            <v>94.1</v>
          </cell>
          <cell r="K47">
            <v>90.8</v>
          </cell>
          <cell r="L47">
            <v>99.6</v>
          </cell>
          <cell r="M47">
            <v>95</v>
          </cell>
          <cell r="N47">
            <v>562.79999999999995</v>
          </cell>
          <cell r="O47">
            <v>9</v>
          </cell>
          <cell r="P47">
            <v>0</v>
          </cell>
        </row>
        <row r="48">
          <cell r="B48">
            <v>55</v>
          </cell>
          <cell r="C48">
            <v>2</v>
          </cell>
          <cell r="D48">
            <v>13</v>
          </cell>
          <cell r="E48" t="str">
            <v>米田 積昌</v>
          </cell>
          <cell r="F48" t="str">
            <v>39 022 519</v>
          </cell>
          <cell r="G48" t="str">
            <v>関西大学</v>
          </cell>
          <cell r="H48">
            <v>96.3</v>
          </cell>
          <cell r="I48">
            <v>92.2</v>
          </cell>
          <cell r="J48">
            <v>95</v>
          </cell>
          <cell r="K48">
            <v>97.1</v>
          </cell>
          <cell r="L48">
            <v>99.7</v>
          </cell>
          <cell r="M48">
            <v>92.7</v>
          </cell>
          <cell r="N48">
            <v>573</v>
          </cell>
          <cell r="O48">
            <v>19</v>
          </cell>
          <cell r="P48">
            <v>0</v>
          </cell>
        </row>
        <row r="49">
          <cell r="B49">
            <v>57</v>
          </cell>
          <cell r="C49">
            <v>2</v>
          </cell>
          <cell r="D49">
            <v>14</v>
          </cell>
          <cell r="E49" t="str">
            <v>笹原 武流</v>
          </cell>
          <cell r="F49" t="str">
            <v>37 018 594</v>
          </cell>
          <cell r="G49" t="str">
            <v>京都産業大学</v>
          </cell>
          <cell r="H49">
            <v>97.7</v>
          </cell>
          <cell r="I49">
            <v>95.8</v>
          </cell>
          <cell r="J49">
            <v>94.3</v>
          </cell>
          <cell r="K49">
            <v>93.8</v>
          </cell>
          <cell r="L49">
            <v>96.6</v>
          </cell>
          <cell r="M49">
            <v>93.5</v>
          </cell>
          <cell r="N49">
            <v>571.70000000000005</v>
          </cell>
          <cell r="O49">
            <v>17</v>
          </cell>
          <cell r="P49">
            <v>0</v>
          </cell>
        </row>
        <row r="50">
          <cell r="B50">
            <v>58</v>
          </cell>
          <cell r="C50">
            <v>2</v>
          </cell>
          <cell r="D50">
            <v>15</v>
          </cell>
          <cell r="E50" t="str">
            <v>小川 翔太郎</v>
          </cell>
          <cell r="F50" t="str">
            <v>39 023 006</v>
          </cell>
          <cell r="G50" t="str">
            <v>同志社大学</v>
          </cell>
          <cell r="H50">
            <v>96.9</v>
          </cell>
          <cell r="I50">
            <v>90.7</v>
          </cell>
          <cell r="J50">
            <v>97.2</v>
          </cell>
          <cell r="K50">
            <v>99.4</v>
          </cell>
          <cell r="L50">
            <v>93.8</v>
          </cell>
          <cell r="M50">
            <v>93.5</v>
          </cell>
          <cell r="N50">
            <v>571.5</v>
          </cell>
          <cell r="O50">
            <v>14</v>
          </cell>
          <cell r="P50">
            <v>0</v>
          </cell>
        </row>
        <row r="51">
          <cell r="B51">
            <v>0</v>
          </cell>
          <cell r="C51">
            <v>2</v>
          </cell>
          <cell r="D51">
            <v>16</v>
          </cell>
          <cell r="E51">
            <v>0</v>
          </cell>
          <cell r="F51">
            <v>0</v>
          </cell>
          <cell r="G51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>
            <v>0</v>
          </cell>
        </row>
        <row r="52">
          <cell r="B52">
            <v>41</v>
          </cell>
          <cell r="C52">
            <v>2</v>
          </cell>
          <cell r="D52">
            <v>17</v>
          </cell>
          <cell r="E52" t="str">
            <v>佐川 義幸</v>
          </cell>
          <cell r="F52" t="str">
            <v>37 019 414</v>
          </cell>
          <cell r="G52" t="str">
            <v>甲南大学</v>
          </cell>
          <cell r="H52">
            <v>97.8</v>
          </cell>
          <cell r="I52">
            <v>95.1</v>
          </cell>
          <cell r="J52">
            <v>93.6</v>
          </cell>
          <cell r="K52">
            <v>98.3</v>
          </cell>
          <cell r="L52">
            <v>98.5</v>
          </cell>
          <cell r="M52">
            <v>99.1</v>
          </cell>
          <cell r="N52">
            <v>582.4</v>
          </cell>
          <cell r="O52">
            <v>16</v>
          </cell>
          <cell r="P52">
            <v>0</v>
          </cell>
        </row>
        <row r="53">
          <cell r="B53">
            <v>89</v>
          </cell>
          <cell r="C53">
            <v>2</v>
          </cell>
          <cell r="D53">
            <v>18</v>
          </cell>
          <cell r="E53" t="str">
            <v>荻野 陽介</v>
          </cell>
          <cell r="F53" t="str">
            <v>38 020 998</v>
          </cell>
          <cell r="G53" t="str">
            <v>大阪大学</v>
          </cell>
          <cell r="H53">
            <v>84.9</v>
          </cell>
          <cell r="I53">
            <v>88.4</v>
          </cell>
          <cell r="J53">
            <v>92.3</v>
          </cell>
          <cell r="K53">
            <v>88.8</v>
          </cell>
          <cell r="L53">
            <v>83</v>
          </cell>
          <cell r="M53">
            <v>84.1</v>
          </cell>
          <cell r="N53">
            <v>521.5</v>
          </cell>
          <cell r="O53">
            <v>2</v>
          </cell>
          <cell r="P53">
            <v>0</v>
          </cell>
        </row>
        <row r="54">
          <cell r="B54">
            <v>82</v>
          </cell>
          <cell r="C54">
            <v>2</v>
          </cell>
          <cell r="D54">
            <v>19</v>
          </cell>
          <cell r="E54" t="str">
            <v>池田 晃英</v>
          </cell>
          <cell r="F54" t="str">
            <v>38 020 159</v>
          </cell>
          <cell r="G54" t="str">
            <v>関西大学</v>
          </cell>
          <cell r="H54">
            <v>89.2</v>
          </cell>
          <cell r="I54">
            <v>85.1</v>
          </cell>
          <cell r="J54">
            <v>92.6</v>
          </cell>
          <cell r="K54">
            <v>90.5</v>
          </cell>
          <cell r="L54">
            <v>93.4</v>
          </cell>
          <cell r="M54">
            <v>92</v>
          </cell>
          <cell r="N54">
            <v>542.79999999999995</v>
          </cell>
          <cell r="O54">
            <v>5</v>
          </cell>
          <cell r="P54">
            <v>0</v>
          </cell>
        </row>
        <row r="55">
          <cell r="B55">
            <v>0</v>
          </cell>
          <cell r="C55">
            <v>2</v>
          </cell>
          <cell r="D55">
            <v>20</v>
          </cell>
          <cell r="E55">
            <v>0</v>
          </cell>
          <cell r="F55">
            <v>0</v>
          </cell>
          <cell r="G55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>
            <v>0</v>
          </cell>
        </row>
        <row r="56">
          <cell r="B56">
            <v>15</v>
          </cell>
          <cell r="C56">
            <v>2</v>
          </cell>
          <cell r="D56">
            <v>21</v>
          </cell>
          <cell r="E56" t="str">
            <v>紺谷 健太</v>
          </cell>
          <cell r="F56" t="str">
            <v>38 020 686</v>
          </cell>
          <cell r="G56" t="str">
            <v>関西学院大学</v>
          </cell>
          <cell r="H56">
            <v>99.2</v>
          </cell>
          <cell r="I56">
            <v>99</v>
          </cell>
          <cell r="J56">
            <v>101.4</v>
          </cell>
          <cell r="K56">
            <v>98.4</v>
          </cell>
          <cell r="L56">
            <v>98.1</v>
          </cell>
          <cell r="M56">
            <v>101.8</v>
          </cell>
          <cell r="N56">
            <v>597.9</v>
          </cell>
          <cell r="O56">
            <v>28</v>
          </cell>
          <cell r="P56" t="str">
            <v>S6=101.8</v>
          </cell>
        </row>
        <row r="57">
          <cell r="B57">
            <v>36</v>
          </cell>
          <cell r="C57">
            <v>2</v>
          </cell>
          <cell r="D57">
            <v>22</v>
          </cell>
          <cell r="E57" t="str">
            <v>高津 崇裕</v>
          </cell>
          <cell r="F57" t="str">
            <v>37 019 413</v>
          </cell>
          <cell r="G57" t="str">
            <v>甲南大学</v>
          </cell>
          <cell r="H57">
            <v>98.8</v>
          </cell>
          <cell r="I57">
            <v>96.9</v>
          </cell>
          <cell r="J57">
            <v>93.1</v>
          </cell>
          <cell r="K57">
            <v>98</v>
          </cell>
          <cell r="L57">
            <v>97.8</v>
          </cell>
          <cell r="M57">
            <v>99.7</v>
          </cell>
          <cell r="N57">
            <v>584.29999999999995</v>
          </cell>
          <cell r="O57">
            <v>22</v>
          </cell>
          <cell r="P57">
            <v>0</v>
          </cell>
        </row>
        <row r="58">
          <cell r="B58">
            <v>62</v>
          </cell>
          <cell r="C58">
            <v>2</v>
          </cell>
          <cell r="D58">
            <v>23</v>
          </cell>
          <cell r="E58" t="str">
            <v>井上 智樹</v>
          </cell>
          <cell r="F58" t="str">
            <v>37 019 374</v>
          </cell>
          <cell r="G58" t="str">
            <v>立命館大学</v>
          </cell>
          <cell r="H58">
            <v>96.3</v>
          </cell>
          <cell r="I58">
            <v>93.5</v>
          </cell>
          <cell r="J58">
            <v>90</v>
          </cell>
          <cell r="K58">
            <v>94.8</v>
          </cell>
          <cell r="L58">
            <v>98.8</v>
          </cell>
          <cell r="M58">
            <v>94.3</v>
          </cell>
          <cell r="N58">
            <v>567.70000000000005</v>
          </cell>
          <cell r="O58">
            <v>12</v>
          </cell>
          <cell r="P58">
            <v>0</v>
          </cell>
        </row>
        <row r="59">
          <cell r="B59">
            <v>73</v>
          </cell>
          <cell r="C59">
            <v>2</v>
          </cell>
          <cell r="D59">
            <v>24</v>
          </cell>
          <cell r="E59" t="str">
            <v>鈴木 淳平</v>
          </cell>
          <cell r="F59" t="str">
            <v>39 021 922</v>
          </cell>
          <cell r="G59" t="str">
            <v>京都大学</v>
          </cell>
          <cell r="H59">
            <v>90.9</v>
          </cell>
          <cell r="I59">
            <v>92.2</v>
          </cell>
          <cell r="J59">
            <v>90.2</v>
          </cell>
          <cell r="K59">
            <v>92.1</v>
          </cell>
          <cell r="L59">
            <v>96.3</v>
          </cell>
          <cell r="M59">
            <v>94.8</v>
          </cell>
          <cell r="N59">
            <v>556.5</v>
          </cell>
          <cell r="O59">
            <v>12</v>
          </cell>
          <cell r="P59">
            <v>0</v>
          </cell>
        </row>
        <row r="60">
          <cell r="B60">
            <v>0</v>
          </cell>
          <cell r="C60">
            <v>2</v>
          </cell>
          <cell r="D60">
            <v>25</v>
          </cell>
          <cell r="E60">
            <v>0</v>
          </cell>
          <cell r="F60">
            <v>0</v>
          </cell>
          <cell r="G60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>
            <v>0</v>
          </cell>
        </row>
        <row r="61">
          <cell r="B61">
            <v>0</v>
          </cell>
          <cell r="C61">
            <v>2</v>
          </cell>
          <cell r="D61">
            <v>26</v>
          </cell>
          <cell r="E61">
            <v>0</v>
          </cell>
          <cell r="F61">
            <v>0</v>
          </cell>
          <cell r="G61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>
            <v>0</v>
          </cell>
        </row>
        <row r="62">
          <cell r="B62">
            <v>0</v>
          </cell>
          <cell r="C62">
            <v>2</v>
          </cell>
          <cell r="D62">
            <v>27</v>
          </cell>
          <cell r="E62">
            <v>0</v>
          </cell>
          <cell r="F62">
            <v>0</v>
          </cell>
          <cell r="G62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>
            <v>0</v>
          </cell>
        </row>
        <row r="63">
          <cell r="B63">
            <v>0</v>
          </cell>
          <cell r="C63">
            <v>2</v>
          </cell>
          <cell r="D63">
            <v>28</v>
          </cell>
          <cell r="E63">
            <v>0</v>
          </cell>
          <cell r="F63">
            <v>0</v>
          </cell>
          <cell r="G63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0</v>
          </cell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>
            <v>0</v>
          </cell>
        </row>
        <row r="64">
          <cell r="B64">
            <v>0</v>
          </cell>
          <cell r="C64">
            <v>2</v>
          </cell>
          <cell r="D64">
            <v>29</v>
          </cell>
          <cell r="E64">
            <v>0</v>
          </cell>
          <cell r="F64">
            <v>0</v>
          </cell>
          <cell r="G64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>
            <v>0</v>
          </cell>
        </row>
        <row r="65">
          <cell r="B65">
            <v>0</v>
          </cell>
          <cell r="C65">
            <v>2</v>
          </cell>
          <cell r="D65">
            <v>30</v>
          </cell>
          <cell r="E65">
            <v>0</v>
          </cell>
          <cell r="F65">
            <v>0</v>
          </cell>
          <cell r="G65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>
            <v>0</v>
          </cell>
        </row>
        <row r="66">
          <cell r="B66">
            <v>0</v>
          </cell>
          <cell r="C66">
            <v>2</v>
          </cell>
          <cell r="D66">
            <v>31</v>
          </cell>
          <cell r="E66">
            <v>0</v>
          </cell>
          <cell r="F66">
            <v>0</v>
          </cell>
          <cell r="G66">
            <v>0</v>
          </cell>
          <cell r="H66" t="str">
            <v>0</v>
          </cell>
          <cell r="I66" t="str">
            <v>0</v>
          </cell>
          <cell r="J66" t="str">
            <v>0</v>
          </cell>
          <cell r="K66" t="str">
            <v>0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>
            <v>0</v>
          </cell>
        </row>
        <row r="67">
          <cell r="B67">
            <v>0</v>
          </cell>
          <cell r="C67">
            <v>2</v>
          </cell>
          <cell r="D67">
            <v>32</v>
          </cell>
          <cell r="E67">
            <v>0</v>
          </cell>
          <cell r="F67">
            <v>0</v>
          </cell>
          <cell r="G67">
            <v>0</v>
          </cell>
          <cell r="H67" t="str">
            <v>0</v>
          </cell>
          <cell r="I67" t="str">
            <v>0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>
            <v>0</v>
          </cell>
        </row>
        <row r="68">
          <cell r="B68">
            <v>0</v>
          </cell>
          <cell r="C68">
            <v>2</v>
          </cell>
          <cell r="D68">
            <v>33</v>
          </cell>
          <cell r="E68">
            <v>0</v>
          </cell>
          <cell r="F68">
            <v>0</v>
          </cell>
          <cell r="G68">
            <v>0</v>
          </cell>
          <cell r="H68" t="str">
            <v>0</v>
          </cell>
          <cell r="I68" t="str">
            <v>0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>
            <v>0</v>
          </cell>
        </row>
        <row r="69">
          <cell r="B69">
            <v>0</v>
          </cell>
          <cell r="C69">
            <v>3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 t="str">
            <v>0</v>
          </cell>
          <cell r="I69" t="str">
            <v>0</v>
          </cell>
          <cell r="J69" t="str">
            <v>0</v>
          </cell>
          <cell r="K69" t="str">
            <v>0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>
            <v>0</v>
          </cell>
        </row>
        <row r="70">
          <cell r="B70">
            <v>0</v>
          </cell>
          <cell r="C70">
            <v>3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 t="str">
            <v>0</v>
          </cell>
          <cell r="I70" t="str">
            <v>0</v>
          </cell>
          <cell r="J70" t="str">
            <v>0</v>
          </cell>
          <cell r="K70" t="str">
            <v>0</v>
          </cell>
          <cell r="L70" t="str">
            <v>0</v>
          </cell>
          <cell r="M70" t="str">
            <v>0</v>
          </cell>
          <cell r="N70" t="str">
            <v>0</v>
          </cell>
          <cell r="O70" t="str">
            <v>0</v>
          </cell>
          <cell r="P70">
            <v>0</v>
          </cell>
        </row>
        <row r="71">
          <cell r="B71">
            <v>0</v>
          </cell>
          <cell r="C71">
            <v>3</v>
          </cell>
          <cell r="D71">
            <v>3</v>
          </cell>
          <cell r="E71">
            <v>0</v>
          </cell>
          <cell r="F71">
            <v>0</v>
          </cell>
          <cell r="G71">
            <v>0</v>
          </cell>
          <cell r="H71" t="str">
            <v>0</v>
          </cell>
          <cell r="I71" t="str">
            <v>0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  <cell r="P71">
            <v>0</v>
          </cell>
        </row>
        <row r="72">
          <cell r="B72">
            <v>0</v>
          </cell>
          <cell r="C72">
            <v>3</v>
          </cell>
          <cell r="D72">
            <v>4</v>
          </cell>
          <cell r="E72">
            <v>0</v>
          </cell>
          <cell r="F72">
            <v>0</v>
          </cell>
          <cell r="G72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>
            <v>0</v>
          </cell>
        </row>
        <row r="73">
          <cell r="B73">
            <v>22</v>
          </cell>
          <cell r="C73">
            <v>3</v>
          </cell>
          <cell r="D73">
            <v>5</v>
          </cell>
          <cell r="E73" t="str">
            <v>今野 陽介</v>
          </cell>
          <cell r="F73" t="str">
            <v>38 020 161</v>
          </cell>
          <cell r="G73" t="str">
            <v>関西大学</v>
          </cell>
          <cell r="H73">
            <v>98.1</v>
          </cell>
          <cell r="I73">
            <v>99.1</v>
          </cell>
          <cell r="J73">
            <v>95.9</v>
          </cell>
          <cell r="K73">
            <v>97.9</v>
          </cell>
          <cell r="L73">
            <v>98.9</v>
          </cell>
          <cell r="M73">
            <v>102.3</v>
          </cell>
          <cell r="N73">
            <v>592.19999999999993</v>
          </cell>
          <cell r="O73">
            <v>20</v>
          </cell>
          <cell r="P73">
            <v>0</v>
          </cell>
        </row>
        <row r="74">
          <cell r="B74">
            <v>0</v>
          </cell>
          <cell r="C74">
            <v>3</v>
          </cell>
          <cell r="D74">
            <v>6</v>
          </cell>
          <cell r="E74">
            <v>0</v>
          </cell>
          <cell r="F74">
            <v>0</v>
          </cell>
          <cell r="G74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>
            <v>0</v>
          </cell>
        </row>
        <row r="75">
          <cell r="B75">
            <v>64</v>
          </cell>
          <cell r="C75">
            <v>3</v>
          </cell>
          <cell r="D75">
            <v>7</v>
          </cell>
          <cell r="E75" t="str">
            <v>林 壱剛</v>
          </cell>
          <cell r="F75" t="str">
            <v>39 021 916</v>
          </cell>
          <cell r="G75" t="str">
            <v>大阪商業大学</v>
          </cell>
          <cell r="H75">
            <v>95.6</v>
          </cell>
          <cell r="I75">
            <v>87.3</v>
          </cell>
          <cell r="J75">
            <v>99</v>
          </cell>
          <cell r="K75">
            <v>91.7</v>
          </cell>
          <cell r="L75">
            <v>97.2</v>
          </cell>
          <cell r="M75">
            <v>96.7</v>
          </cell>
          <cell r="N75">
            <v>567.5</v>
          </cell>
          <cell r="O75">
            <v>16</v>
          </cell>
          <cell r="P75">
            <v>0</v>
          </cell>
        </row>
        <row r="76">
          <cell r="B76">
            <v>95</v>
          </cell>
          <cell r="C76">
            <v>3</v>
          </cell>
          <cell r="D76">
            <v>8</v>
          </cell>
          <cell r="E76" t="str">
            <v>木原 遥大</v>
          </cell>
          <cell r="F76" t="str">
            <v>38 020 172</v>
          </cell>
          <cell r="G76" t="str">
            <v>京都大学</v>
          </cell>
          <cell r="H76">
            <v>86</v>
          </cell>
          <cell r="I76">
            <v>78.900000000000006</v>
          </cell>
          <cell r="J76">
            <v>77.400000000000006</v>
          </cell>
          <cell r="K76">
            <v>91.1</v>
          </cell>
          <cell r="L76">
            <v>80.599999999999994</v>
          </cell>
          <cell r="M76">
            <v>85</v>
          </cell>
          <cell r="N76">
            <v>499</v>
          </cell>
          <cell r="O76">
            <v>6</v>
          </cell>
          <cell r="P76">
            <v>0</v>
          </cell>
        </row>
        <row r="77">
          <cell r="B77">
            <v>9</v>
          </cell>
          <cell r="C77">
            <v>3</v>
          </cell>
          <cell r="D77">
            <v>9</v>
          </cell>
          <cell r="E77" t="str">
            <v>伊倉 正敏</v>
          </cell>
          <cell r="F77" t="str">
            <v>34 013 527</v>
          </cell>
          <cell r="G77" t="str">
            <v>関西学院大学</v>
          </cell>
          <cell r="H77">
            <v>100.5</v>
          </cell>
          <cell r="I77">
            <v>100.7</v>
          </cell>
          <cell r="J77">
            <v>102.7</v>
          </cell>
          <cell r="K77">
            <v>100.7</v>
          </cell>
          <cell r="L77">
            <v>99.3</v>
          </cell>
          <cell r="M77">
            <v>98.8</v>
          </cell>
          <cell r="N77">
            <v>602.69999999999993</v>
          </cell>
          <cell r="O77">
            <v>28</v>
          </cell>
          <cell r="P77">
            <v>0</v>
          </cell>
        </row>
        <row r="78">
          <cell r="B78">
            <v>0</v>
          </cell>
          <cell r="C78">
            <v>3</v>
          </cell>
          <cell r="D78">
            <v>10</v>
          </cell>
          <cell r="E78">
            <v>0</v>
          </cell>
          <cell r="F78">
            <v>0</v>
          </cell>
          <cell r="G78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>
            <v>0</v>
          </cell>
        </row>
        <row r="79">
          <cell r="B79">
            <v>0</v>
          </cell>
          <cell r="C79">
            <v>3</v>
          </cell>
          <cell r="D79">
            <v>11</v>
          </cell>
          <cell r="E79" t="str">
            <v>木村 龍介</v>
          </cell>
          <cell r="F79" t="str">
            <v>39 021 927</v>
          </cell>
          <cell r="G79" t="str">
            <v>近畿大学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 t="str">
            <v>D.S.Q ※1</v>
          </cell>
        </row>
        <row r="80">
          <cell r="B80">
            <v>76</v>
          </cell>
          <cell r="C80">
            <v>3</v>
          </cell>
          <cell r="D80">
            <v>12</v>
          </cell>
          <cell r="E80" t="str">
            <v>曽山 伸昭</v>
          </cell>
          <cell r="F80" t="str">
            <v>38 020 157</v>
          </cell>
          <cell r="G80" t="str">
            <v>大阪産業大学</v>
          </cell>
          <cell r="H80">
            <v>91.4</v>
          </cell>
          <cell r="I80">
            <v>85</v>
          </cell>
          <cell r="J80">
            <v>95.2</v>
          </cell>
          <cell r="K80">
            <v>95.1</v>
          </cell>
          <cell r="L80">
            <v>94.1</v>
          </cell>
          <cell r="M80">
            <v>94.3</v>
          </cell>
          <cell r="N80">
            <v>555.1</v>
          </cell>
          <cell r="O80">
            <v>11</v>
          </cell>
          <cell r="P80">
            <v>0</v>
          </cell>
        </row>
        <row r="81">
          <cell r="B81">
            <v>7</v>
          </cell>
          <cell r="C81">
            <v>3</v>
          </cell>
          <cell r="D81">
            <v>13</v>
          </cell>
          <cell r="E81" t="str">
            <v>石田 侑希</v>
          </cell>
          <cell r="F81" t="str">
            <v>38 020 160</v>
          </cell>
          <cell r="G81" t="str">
            <v>関西大学</v>
          </cell>
          <cell r="H81">
            <v>101.1</v>
          </cell>
          <cell r="I81">
            <v>99.6</v>
          </cell>
          <cell r="J81">
            <v>98.5</v>
          </cell>
          <cell r="K81">
            <v>101.5</v>
          </cell>
          <cell r="L81">
            <v>102.1</v>
          </cell>
          <cell r="M81">
            <v>101.2</v>
          </cell>
          <cell r="N81">
            <v>604</v>
          </cell>
          <cell r="O81">
            <v>30</v>
          </cell>
          <cell r="P81" t="str">
            <v>S6=101.2</v>
          </cell>
        </row>
        <row r="82">
          <cell r="B82">
            <v>92</v>
          </cell>
          <cell r="C82">
            <v>3</v>
          </cell>
          <cell r="D82">
            <v>14</v>
          </cell>
          <cell r="E82" t="str">
            <v>澤田 喜一</v>
          </cell>
          <cell r="F82" t="str">
            <v>39 022 528</v>
          </cell>
          <cell r="G82" t="str">
            <v>近畿大学</v>
          </cell>
          <cell r="H82">
            <v>79.400000000000006</v>
          </cell>
          <cell r="I82">
            <v>83.9</v>
          </cell>
          <cell r="J82">
            <v>88.7</v>
          </cell>
          <cell r="K82">
            <v>90.4</v>
          </cell>
          <cell r="L82">
            <v>93.6</v>
          </cell>
          <cell r="M82">
            <v>81.599999999999994</v>
          </cell>
          <cell r="N82">
            <v>517.6</v>
          </cell>
          <cell r="O82">
            <v>8</v>
          </cell>
          <cell r="P82">
            <v>0</v>
          </cell>
        </row>
        <row r="83">
          <cell r="B83">
            <v>6</v>
          </cell>
          <cell r="C83">
            <v>3</v>
          </cell>
          <cell r="D83">
            <v>15</v>
          </cell>
          <cell r="E83" t="str">
            <v>山口 元気</v>
          </cell>
          <cell r="F83" t="str">
            <v>37 019 419</v>
          </cell>
          <cell r="G83" t="str">
            <v>同志社大学</v>
          </cell>
          <cell r="H83">
            <v>100.4</v>
          </cell>
          <cell r="I83">
            <v>102.5</v>
          </cell>
          <cell r="J83">
            <v>99.3</v>
          </cell>
          <cell r="K83">
            <v>101.5</v>
          </cell>
          <cell r="L83">
            <v>101.2</v>
          </cell>
          <cell r="M83">
            <v>100</v>
          </cell>
          <cell r="N83">
            <v>604.9</v>
          </cell>
          <cell r="O83">
            <v>29</v>
          </cell>
          <cell r="P83">
            <v>0</v>
          </cell>
        </row>
        <row r="84">
          <cell r="B84">
            <v>0</v>
          </cell>
          <cell r="C84">
            <v>3</v>
          </cell>
          <cell r="D84">
            <v>16</v>
          </cell>
          <cell r="E84">
            <v>0</v>
          </cell>
          <cell r="F84">
            <v>0</v>
          </cell>
          <cell r="G84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>
            <v>0</v>
          </cell>
        </row>
        <row r="85">
          <cell r="B85">
            <v>21</v>
          </cell>
          <cell r="C85">
            <v>3</v>
          </cell>
          <cell r="D85">
            <v>17</v>
          </cell>
          <cell r="E85" t="str">
            <v>八幡 隆太</v>
          </cell>
          <cell r="F85" t="str">
            <v>38 020 193</v>
          </cell>
          <cell r="G85" t="str">
            <v>甲南大学</v>
          </cell>
          <cell r="H85">
            <v>95.2</v>
          </cell>
          <cell r="I85">
            <v>100.6</v>
          </cell>
          <cell r="J85">
            <v>98.7</v>
          </cell>
          <cell r="K85">
            <v>98.2</v>
          </cell>
          <cell r="L85">
            <v>99.1</v>
          </cell>
          <cell r="M85">
            <v>101.5</v>
          </cell>
          <cell r="N85">
            <v>593.29999999999995</v>
          </cell>
          <cell r="O85">
            <v>22</v>
          </cell>
          <cell r="P85">
            <v>0</v>
          </cell>
        </row>
        <row r="86">
          <cell r="B86">
            <v>71</v>
          </cell>
          <cell r="C86">
            <v>3</v>
          </cell>
          <cell r="D86">
            <v>18</v>
          </cell>
          <cell r="E86" t="str">
            <v>山下 悠登</v>
          </cell>
          <cell r="F86" t="str">
            <v>38 021 001</v>
          </cell>
          <cell r="G86" t="str">
            <v>大阪大学</v>
          </cell>
          <cell r="H86">
            <v>90.5</v>
          </cell>
          <cell r="I86">
            <v>94.6</v>
          </cell>
          <cell r="J86">
            <v>89.8</v>
          </cell>
          <cell r="K86">
            <v>93.1</v>
          </cell>
          <cell r="L86">
            <v>95.4</v>
          </cell>
          <cell r="M86">
            <v>95.3</v>
          </cell>
          <cell r="N86">
            <v>558.69999999999993</v>
          </cell>
          <cell r="O86">
            <v>10</v>
          </cell>
          <cell r="P86">
            <v>0</v>
          </cell>
        </row>
        <row r="87">
          <cell r="B87">
            <v>84</v>
          </cell>
          <cell r="C87">
            <v>3</v>
          </cell>
          <cell r="D87">
            <v>19</v>
          </cell>
          <cell r="E87" t="str">
            <v>細谷 基生那</v>
          </cell>
          <cell r="F87" t="str">
            <v>37 019 366</v>
          </cell>
          <cell r="G87" t="str">
            <v>京都大学</v>
          </cell>
          <cell r="H87">
            <v>89.6</v>
          </cell>
          <cell r="I87">
            <v>93.3</v>
          </cell>
          <cell r="J87">
            <v>87.5</v>
          </cell>
          <cell r="K87">
            <v>86.3</v>
          </cell>
          <cell r="L87">
            <v>89.7</v>
          </cell>
          <cell r="M87">
            <v>91.7</v>
          </cell>
          <cell r="N87">
            <v>538.1</v>
          </cell>
          <cell r="O87">
            <v>7</v>
          </cell>
          <cell r="P87">
            <v>0</v>
          </cell>
        </row>
        <row r="88">
          <cell r="B88">
            <v>0</v>
          </cell>
          <cell r="C88">
            <v>3</v>
          </cell>
          <cell r="D88">
            <v>20</v>
          </cell>
          <cell r="E88">
            <v>0</v>
          </cell>
          <cell r="F88">
            <v>0</v>
          </cell>
          <cell r="G88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>
            <v>0</v>
          </cell>
        </row>
        <row r="89">
          <cell r="B89">
            <v>32</v>
          </cell>
          <cell r="C89">
            <v>3</v>
          </cell>
          <cell r="D89">
            <v>21</v>
          </cell>
          <cell r="E89" t="str">
            <v>古岸 将季</v>
          </cell>
          <cell r="F89" t="str">
            <v>36 018 031</v>
          </cell>
          <cell r="G89" t="str">
            <v>関西学院大学</v>
          </cell>
          <cell r="H89">
            <v>99.2</v>
          </cell>
          <cell r="I89">
            <v>97.8</v>
          </cell>
          <cell r="J89">
            <v>96.1</v>
          </cell>
          <cell r="K89">
            <v>97.9</v>
          </cell>
          <cell r="L89">
            <v>96.5</v>
          </cell>
          <cell r="M89">
            <v>100.3</v>
          </cell>
          <cell r="N89">
            <v>587.79999999999995</v>
          </cell>
          <cell r="O89">
            <v>18</v>
          </cell>
          <cell r="P89">
            <v>0</v>
          </cell>
        </row>
        <row r="90">
          <cell r="B90">
            <v>54</v>
          </cell>
          <cell r="C90">
            <v>3</v>
          </cell>
          <cell r="D90">
            <v>22</v>
          </cell>
          <cell r="E90" t="str">
            <v>榮 光幸</v>
          </cell>
          <cell r="F90" t="str">
            <v>38 020 190</v>
          </cell>
          <cell r="G90" t="str">
            <v>甲南大学</v>
          </cell>
          <cell r="H90">
            <v>96.2</v>
          </cell>
          <cell r="I90">
            <v>99.1</v>
          </cell>
          <cell r="J90">
            <v>95.8</v>
          </cell>
          <cell r="K90">
            <v>92.1</v>
          </cell>
          <cell r="L90">
            <v>95.4</v>
          </cell>
          <cell r="M90">
            <v>94.8</v>
          </cell>
          <cell r="N90">
            <v>573.4</v>
          </cell>
          <cell r="O90">
            <v>9</v>
          </cell>
          <cell r="P90">
            <v>0</v>
          </cell>
        </row>
        <row r="91">
          <cell r="B91">
            <v>10</v>
          </cell>
          <cell r="C91">
            <v>3</v>
          </cell>
          <cell r="D91">
            <v>23</v>
          </cell>
          <cell r="E91" t="str">
            <v>藤間 誼希</v>
          </cell>
          <cell r="F91" t="str">
            <v>34 013 689</v>
          </cell>
          <cell r="G91" t="str">
            <v>立命館大学</v>
          </cell>
          <cell r="H91">
            <v>99.2</v>
          </cell>
          <cell r="I91">
            <v>101.1</v>
          </cell>
          <cell r="J91">
            <v>99.7</v>
          </cell>
          <cell r="K91">
            <v>100.1</v>
          </cell>
          <cell r="L91">
            <v>100.6</v>
          </cell>
          <cell r="M91">
            <v>99.7</v>
          </cell>
          <cell r="N91">
            <v>600.40000000000009</v>
          </cell>
          <cell r="O91">
            <v>24</v>
          </cell>
          <cell r="P91">
            <v>0</v>
          </cell>
        </row>
        <row r="92">
          <cell r="B92">
            <v>0</v>
          </cell>
          <cell r="C92">
            <v>3</v>
          </cell>
          <cell r="D92">
            <v>24</v>
          </cell>
          <cell r="E92">
            <v>0</v>
          </cell>
          <cell r="F92">
            <v>0</v>
          </cell>
          <cell r="G92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>
            <v>0</v>
          </cell>
        </row>
        <row r="93">
          <cell r="B93">
            <v>0</v>
          </cell>
          <cell r="C93">
            <v>3</v>
          </cell>
          <cell r="D93">
            <v>25</v>
          </cell>
          <cell r="E93">
            <v>0</v>
          </cell>
          <cell r="F93">
            <v>0</v>
          </cell>
          <cell r="G93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>
            <v>0</v>
          </cell>
        </row>
        <row r="94">
          <cell r="B94">
            <v>0</v>
          </cell>
          <cell r="C94">
            <v>3</v>
          </cell>
          <cell r="D94">
            <v>26</v>
          </cell>
          <cell r="E94">
            <v>0</v>
          </cell>
          <cell r="F94">
            <v>0</v>
          </cell>
          <cell r="G94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>
            <v>0</v>
          </cell>
        </row>
        <row r="95">
          <cell r="B95">
            <v>0</v>
          </cell>
          <cell r="C95">
            <v>3</v>
          </cell>
          <cell r="D95">
            <v>27</v>
          </cell>
          <cell r="E95">
            <v>0</v>
          </cell>
          <cell r="F95">
            <v>0</v>
          </cell>
          <cell r="G95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>
            <v>0</v>
          </cell>
        </row>
        <row r="96">
          <cell r="B96">
            <v>0</v>
          </cell>
          <cell r="C96">
            <v>3</v>
          </cell>
          <cell r="D96">
            <v>28</v>
          </cell>
          <cell r="E96">
            <v>0</v>
          </cell>
          <cell r="F96">
            <v>0</v>
          </cell>
          <cell r="G96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>
            <v>0</v>
          </cell>
        </row>
        <row r="97">
          <cell r="B97">
            <v>0</v>
          </cell>
          <cell r="C97">
            <v>3</v>
          </cell>
          <cell r="D97">
            <v>29</v>
          </cell>
          <cell r="E97">
            <v>0</v>
          </cell>
          <cell r="F97">
            <v>0</v>
          </cell>
          <cell r="G97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>
            <v>0</v>
          </cell>
        </row>
        <row r="98">
          <cell r="B98">
            <v>0</v>
          </cell>
          <cell r="C98">
            <v>3</v>
          </cell>
          <cell r="D98">
            <v>30</v>
          </cell>
          <cell r="E98">
            <v>0</v>
          </cell>
          <cell r="F98">
            <v>0</v>
          </cell>
          <cell r="G98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>
            <v>0</v>
          </cell>
        </row>
        <row r="99">
          <cell r="B99">
            <v>0</v>
          </cell>
          <cell r="C99">
            <v>3</v>
          </cell>
          <cell r="D99">
            <v>31</v>
          </cell>
          <cell r="E99">
            <v>0</v>
          </cell>
          <cell r="F99">
            <v>0</v>
          </cell>
          <cell r="G99">
            <v>0</v>
          </cell>
          <cell r="H99" t="str">
            <v>0</v>
          </cell>
          <cell r="I99" t="str">
            <v>0</v>
          </cell>
          <cell r="J99" t="str">
            <v>0</v>
          </cell>
          <cell r="K99" t="str">
            <v>0</v>
          </cell>
          <cell r="L99" t="str">
            <v>0</v>
          </cell>
          <cell r="M99" t="str">
            <v>0</v>
          </cell>
          <cell r="N99" t="str">
            <v>0</v>
          </cell>
          <cell r="O99" t="str">
            <v>0</v>
          </cell>
          <cell r="P99">
            <v>0</v>
          </cell>
        </row>
        <row r="100">
          <cell r="B100">
            <v>0</v>
          </cell>
          <cell r="C100">
            <v>3</v>
          </cell>
          <cell r="D100">
            <v>32</v>
          </cell>
          <cell r="E100">
            <v>0</v>
          </cell>
          <cell r="F100">
            <v>0</v>
          </cell>
          <cell r="G100">
            <v>0</v>
          </cell>
          <cell r="H100" t="str">
            <v>0</v>
          </cell>
          <cell r="I100" t="str">
            <v>0</v>
          </cell>
          <cell r="J100" t="str">
            <v>0</v>
          </cell>
          <cell r="K100" t="str">
            <v>0</v>
          </cell>
          <cell r="L100" t="str">
            <v>0</v>
          </cell>
          <cell r="M100" t="str">
            <v>0</v>
          </cell>
          <cell r="N100" t="str">
            <v>0</v>
          </cell>
          <cell r="O100" t="str">
            <v>0</v>
          </cell>
          <cell r="P100">
            <v>0</v>
          </cell>
        </row>
        <row r="101">
          <cell r="B101">
            <v>0</v>
          </cell>
          <cell r="C101">
            <v>3</v>
          </cell>
          <cell r="D101">
            <v>33</v>
          </cell>
          <cell r="E101">
            <v>0</v>
          </cell>
          <cell r="F101">
            <v>0</v>
          </cell>
          <cell r="G101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O101" t="str">
            <v>0</v>
          </cell>
          <cell r="P101">
            <v>0</v>
          </cell>
        </row>
        <row r="102">
          <cell r="B102">
            <v>0</v>
          </cell>
          <cell r="C102">
            <v>4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>
            <v>0</v>
          </cell>
        </row>
        <row r="103">
          <cell r="B103">
            <v>0</v>
          </cell>
          <cell r="C103">
            <v>4</v>
          </cell>
          <cell r="D103">
            <v>2</v>
          </cell>
          <cell r="E103">
            <v>0</v>
          </cell>
          <cell r="F103">
            <v>0</v>
          </cell>
          <cell r="G103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K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>
            <v>0</v>
          </cell>
        </row>
        <row r="104">
          <cell r="B104">
            <v>0</v>
          </cell>
          <cell r="C104">
            <v>4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O104" t="str">
            <v>0</v>
          </cell>
          <cell r="P104">
            <v>0</v>
          </cell>
        </row>
        <row r="105">
          <cell r="B105">
            <v>0</v>
          </cell>
          <cell r="C105">
            <v>4</v>
          </cell>
          <cell r="D105">
            <v>4</v>
          </cell>
          <cell r="E105">
            <v>0</v>
          </cell>
          <cell r="F105">
            <v>0</v>
          </cell>
          <cell r="G105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>
            <v>0</v>
          </cell>
        </row>
        <row r="106">
          <cell r="B106">
            <v>0</v>
          </cell>
          <cell r="C106">
            <v>4</v>
          </cell>
          <cell r="D106">
            <v>5</v>
          </cell>
          <cell r="E106">
            <v>0</v>
          </cell>
          <cell r="F106">
            <v>0</v>
          </cell>
          <cell r="G106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O106" t="str">
            <v>0</v>
          </cell>
          <cell r="P106">
            <v>0</v>
          </cell>
        </row>
        <row r="107">
          <cell r="B107">
            <v>0</v>
          </cell>
          <cell r="C107">
            <v>4</v>
          </cell>
          <cell r="D107">
            <v>6</v>
          </cell>
          <cell r="E107">
            <v>0</v>
          </cell>
          <cell r="F107">
            <v>0</v>
          </cell>
          <cell r="G107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>
            <v>0</v>
          </cell>
        </row>
        <row r="108">
          <cell r="B108">
            <v>50</v>
          </cell>
          <cell r="C108">
            <v>4</v>
          </cell>
          <cell r="D108">
            <v>7</v>
          </cell>
          <cell r="E108" t="str">
            <v>坂田 亮介</v>
          </cell>
          <cell r="F108" t="str">
            <v>38 020 185</v>
          </cell>
          <cell r="G108" t="str">
            <v>近畿大学</v>
          </cell>
          <cell r="H108">
            <v>95.5</v>
          </cell>
          <cell r="I108">
            <v>93</v>
          </cell>
          <cell r="J108">
            <v>95.9</v>
          </cell>
          <cell r="K108">
            <v>95.1</v>
          </cell>
          <cell r="L108">
            <v>98.3</v>
          </cell>
          <cell r="M108">
            <v>98.3</v>
          </cell>
          <cell r="N108">
            <v>576.1</v>
          </cell>
          <cell r="O108">
            <v>17</v>
          </cell>
          <cell r="P108">
            <v>0</v>
          </cell>
        </row>
        <row r="109">
          <cell r="B109">
            <v>65</v>
          </cell>
          <cell r="C109">
            <v>4</v>
          </cell>
          <cell r="D109">
            <v>8</v>
          </cell>
          <cell r="E109" t="str">
            <v>遠藤 大智</v>
          </cell>
          <cell r="F109" t="str">
            <v>38 020 170</v>
          </cell>
          <cell r="G109" t="str">
            <v>京都大学</v>
          </cell>
          <cell r="H109">
            <v>95.3</v>
          </cell>
          <cell r="I109">
            <v>96.1</v>
          </cell>
          <cell r="J109">
            <v>97.9</v>
          </cell>
          <cell r="K109">
            <v>91.4</v>
          </cell>
          <cell r="L109">
            <v>91.9</v>
          </cell>
          <cell r="M109">
            <v>94.7</v>
          </cell>
          <cell r="N109">
            <v>567.29999999999995</v>
          </cell>
          <cell r="O109">
            <v>16</v>
          </cell>
          <cell r="P109">
            <v>0</v>
          </cell>
        </row>
        <row r="110">
          <cell r="B110">
            <v>2</v>
          </cell>
          <cell r="C110">
            <v>4</v>
          </cell>
          <cell r="D110">
            <v>9</v>
          </cell>
          <cell r="E110" t="str">
            <v>竹中 明成</v>
          </cell>
          <cell r="F110" t="str">
            <v>36 017 049</v>
          </cell>
          <cell r="G110" t="str">
            <v>立命館大学</v>
          </cell>
          <cell r="H110">
            <v>101.8</v>
          </cell>
          <cell r="I110">
            <v>103</v>
          </cell>
          <cell r="J110">
            <v>102</v>
          </cell>
          <cell r="K110">
            <v>102.7</v>
          </cell>
          <cell r="L110">
            <v>103.9</v>
          </cell>
          <cell r="M110">
            <v>100.4</v>
          </cell>
          <cell r="N110">
            <v>613.79999999999995</v>
          </cell>
          <cell r="O110">
            <v>35</v>
          </cell>
          <cell r="P110">
            <v>0</v>
          </cell>
        </row>
        <row r="111">
          <cell r="B111">
            <v>0</v>
          </cell>
          <cell r="C111">
            <v>4</v>
          </cell>
          <cell r="D111">
            <v>10</v>
          </cell>
          <cell r="E111">
            <v>0</v>
          </cell>
          <cell r="F111">
            <v>0</v>
          </cell>
          <cell r="G111">
            <v>0</v>
          </cell>
          <cell r="H111" t="str">
            <v>0</v>
          </cell>
          <cell r="I111" t="str">
            <v>0</v>
          </cell>
          <cell r="J111" t="str">
            <v>0</v>
          </cell>
          <cell r="K111" t="str">
            <v>0</v>
          </cell>
          <cell r="L111" t="str">
            <v>0</v>
          </cell>
          <cell r="M111" t="str">
            <v>0</v>
          </cell>
          <cell r="N111" t="str">
            <v>0</v>
          </cell>
          <cell r="O111" t="str">
            <v>0</v>
          </cell>
          <cell r="P111">
            <v>0</v>
          </cell>
        </row>
        <row r="112">
          <cell r="B112">
            <v>27</v>
          </cell>
          <cell r="C112">
            <v>4</v>
          </cell>
          <cell r="D112">
            <v>11</v>
          </cell>
          <cell r="E112" t="str">
            <v>筒井 幹太</v>
          </cell>
          <cell r="F112" t="str">
            <v>37 019 371</v>
          </cell>
          <cell r="G112" t="str">
            <v>近畿大学</v>
          </cell>
          <cell r="H112">
            <v>94.6</v>
          </cell>
          <cell r="I112">
            <v>101.1</v>
          </cell>
          <cell r="J112">
            <v>98.8</v>
          </cell>
          <cell r="K112">
            <v>98.5</v>
          </cell>
          <cell r="L112">
            <v>98.1</v>
          </cell>
          <cell r="M112">
            <v>98.9</v>
          </cell>
          <cell r="N112">
            <v>590</v>
          </cell>
          <cell r="O112">
            <v>22</v>
          </cell>
          <cell r="P112">
            <v>0</v>
          </cell>
        </row>
        <row r="113">
          <cell r="B113">
            <v>67</v>
          </cell>
          <cell r="C113">
            <v>4</v>
          </cell>
          <cell r="D113">
            <v>12</v>
          </cell>
          <cell r="E113" t="str">
            <v>宍戸 勇仁</v>
          </cell>
          <cell r="F113" t="str">
            <v>39 021 911</v>
          </cell>
          <cell r="G113" t="str">
            <v>大阪産業大学</v>
          </cell>
          <cell r="H113">
            <v>89.5</v>
          </cell>
          <cell r="I113">
            <v>95.3</v>
          </cell>
          <cell r="J113">
            <v>97.3</v>
          </cell>
          <cell r="K113">
            <v>92.7</v>
          </cell>
          <cell r="L113">
            <v>90.4</v>
          </cell>
          <cell r="M113">
            <v>98.1</v>
          </cell>
          <cell r="N113">
            <v>563.30000000000007</v>
          </cell>
          <cell r="O113">
            <v>11</v>
          </cell>
          <cell r="P113">
            <v>0</v>
          </cell>
        </row>
        <row r="114">
          <cell r="B114">
            <v>24</v>
          </cell>
          <cell r="C114">
            <v>4</v>
          </cell>
          <cell r="D114">
            <v>13</v>
          </cell>
          <cell r="E114" t="str">
            <v>加藤 匠朔</v>
          </cell>
          <cell r="F114" t="str">
            <v>37 019 378</v>
          </cell>
          <cell r="G114" t="str">
            <v>立命館大学</v>
          </cell>
          <cell r="H114">
            <v>98.5</v>
          </cell>
          <cell r="I114">
            <v>100.6</v>
          </cell>
          <cell r="J114">
            <v>97.6</v>
          </cell>
          <cell r="K114">
            <v>98.7</v>
          </cell>
          <cell r="L114">
            <v>99.6</v>
          </cell>
          <cell r="M114">
            <v>96.3</v>
          </cell>
          <cell r="N114">
            <v>591.29999999999995</v>
          </cell>
          <cell r="O114">
            <v>19</v>
          </cell>
          <cell r="P114" t="str">
            <v>S6=96.3</v>
          </cell>
        </row>
        <row r="115">
          <cell r="B115">
            <v>16</v>
          </cell>
          <cell r="C115">
            <v>4</v>
          </cell>
          <cell r="D115">
            <v>14</v>
          </cell>
          <cell r="E115" t="str">
            <v>中嶋 啓太</v>
          </cell>
          <cell r="F115" t="str">
            <v>33 011 813</v>
          </cell>
          <cell r="G115" t="str">
            <v>関西大学</v>
          </cell>
          <cell r="H115">
            <v>101.8</v>
          </cell>
          <cell r="I115">
            <v>98.4</v>
          </cell>
          <cell r="J115">
            <v>96.2</v>
          </cell>
          <cell r="K115">
            <v>98</v>
          </cell>
          <cell r="L115">
            <v>100.7</v>
          </cell>
          <cell r="M115">
            <v>101</v>
          </cell>
          <cell r="N115">
            <v>596.09999999999991</v>
          </cell>
          <cell r="O115">
            <v>25</v>
          </cell>
          <cell r="P115">
            <v>0</v>
          </cell>
        </row>
        <row r="116">
          <cell r="B116">
            <v>17</v>
          </cell>
          <cell r="C116">
            <v>4</v>
          </cell>
          <cell r="D116">
            <v>15</v>
          </cell>
          <cell r="E116" t="str">
            <v>川島 崚</v>
          </cell>
          <cell r="F116" t="str">
            <v>37 019 418</v>
          </cell>
          <cell r="G116" t="str">
            <v>同志社大学</v>
          </cell>
          <cell r="H116">
            <v>100.3</v>
          </cell>
          <cell r="I116">
            <v>98.2</v>
          </cell>
          <cell r="J116">
            <v>99.2</v>
          </cell>
          <cell r="K116">
            <v>99.1</v>
          </cell>
          <cell r="L116">
            <v>98.7</v>
          </cell>
          <cell r="M116">
            <v>100.4</v>
          </cell>
          <cell r="N116">
            <v>595.9</v>
          </cell>
          <cell r="O116">
            <v>24</v>
          </cell>
          <cell r="P116">
            <v>0</v>
          </cell>
        </row>
        <row r="117">
          <cell r="B117">
            <v>0</v>
          </cell>
          <cell r="C117">
            <v>4</v>
          </cell>
          <cell r="D117">
            <v>16</v>
          </cell>
          <cell r="E117">
            <v>0</v>
          </cell>
          <cell r="F117">
            <v>0</v>
          </cell>
          <cell r="G117">
            <v>0</v>
          </cell>
          <cell r="H117" t="str">
            <v>0</v>
          </cell>
          <cell r="I117" t="str">
            <v>0</v>
          </cell>
          <cell r="J117" t="str">
            <v>0</v>
          </cell>
          <cell r="K117" t="str">
            <v>0</v>
          </cell>
          <cell r="L117" t="str">
            <v>0</v>
          </cell>
          <cell r="M117" t="str">
            <v>0</v>
          </cell>
          <cell r="N117" t="str">
            <v>0</v>
          </cell>
          <cell r="O117" t="str">
            <v>0</v>
          </cell>
          <cell r="P117">
            <v>0</v>
          </cell>
        </row>
        <row r="118">
          <cell r="B118">
            <v>26</v>
          </cell>
          <cell r="C118">
            <v>4</v>
          </cell>
          <cell r="D118">
            <v>17</v>
          </cell>
          <cell r="E118" t="str">
            <v>淺木 良太</v>
          </cell>
          <cell r="F118" t="str">
            <v>39 021 935</v>
          </cell>
          <cell r="G118" t="str">
            <v>甲南大学</v>
          </cell>
          <cell r="H118">
            <v>99.2</v>
          </cell>
          <cell r="I118">
            <v>96</v>
          </cell>
          <cell r="J118">
            <v>98.7</v>
          </cell>
          <cell r="K118">
            <v>103.5</v>
          </cell>
          <cell r="L118">
            <v>97.6</v>
          </cell>
          <cell r="M118">
            <v>95.3</v>
          </cell>
          <cell r="N118">
            <v>590.29999999999995</v>
          </cell>
          <cell r="O118">
            <v>21</v>
          </cell>
          <cell r="P118">
            <v>0</v>
          </cell>
        </row>
        <row r="119">
          <cell r="B119">
            <v>96</v>
          </cell>
          <cell r="C119">
            <v>4</v>
          </cell>
          <cell r="D119">
            <v>18</v>
          </cell>
          <cell r="E119" t="str">
            <v>平手 優登</v>
          </cell>
          <cell r="F119" t="str">
            <v>38 021 000</v>
          </cell>
          <cell r="G119" t="str">
            <v>大阪大学</v>
          </cell>
          <cell r="H119">
            <v>89.1</v>
          </cell>
          <cell r="I119">
            <v>79.900000000000006</v>
          </cell>
          <cell r="J119">
            <v>82.6</v>
          </cell>
          <cell r="K119">
            <v>85.5</v>
          </cell>
          <cell r="L119">
            <v>77</v>
          </cell>
          <cell r="M119">
            <v>84.3</v>
          </cell>
          <cell r="N119">
            <v>498.40000000000003</v>
          </cell>
          <cell r="O119">
            <v>4</v>
          </cell>
          <cell r="P119">
            <v>0</v>
          </cell>
        </row>
        <row r="120">
          <cell r="B120">
            <v>98</v>
          </cell>
          <cell r="C120">
            <v>4</v>
          </cell>
          <cell r="D120">
            <v>19</v>
          </cell>
          <cell r="E120" t="str">
            <v>矢島 昂一郎</v>
          </cell>
          <cell r="F120" t="str">
            <v>38 020 200</v>
          </cell>
          <cell r="G120" t="str">
            <v>立命館大学</v>
          </cell>
          <cell r="H120">
            <v>78.599999999999994</v>
          </cell>
          <cell r="I120">
            <v>79.099999999999994</v>
          </cell>
          <cell r="J120">
            <v>78</v>
          </cell>
          <cell r="K120">
            <v>70.2</v>
          </cell>
          <cell r="L120">
            <v>80</v>
          </cell>
          <cell r="M120">
            <v>71.5</v>
          </cell>
          <cell r="N120">
            <v>457.4</v>
          </cell>
          <cell r="O120">
            <v>1</v>
          </cell>
          <cell r="P120">
            <v>0</v>
          </cell>
        </row>
        <row r="121">
          <cell r="B121">
            <v>0</v>
          </cell>
          <cell r="C121">
            <v>4</v>
          </cell>
          <cell r="D121">
            <v>20</v>
          </cell>
          <cell r="E121">
            <v>0</v>
          </cell>
          <cell r="F121">
            <v>0</v>
          </cell>
          <cell r="G121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>
            <v>0</v>
          </cell>
        </row>
        <row r="122">
          <cell r="B122">
            <v>28</v>
          </cell>
          <cell r="C122">
            <v>4</v>
          </cell>
          <cell r="D122">
            <v>21</v>
          </cell>
          <cell r="E122" t="str">
            <v>中沢 康太</v>
          </cell>
          <cell r="F122" t="str">
            <v>38 020 688</v>
          </cell>
          <cell r="G122" t="str">
            <v>関西学院大学</v>
          </cell>
          <cell r="H122">
            <v>97.6</v>
          </cell>
          <cell r="I122">
            <v>97.4</v>
          </cell>
          <cell r="J122">
            <v>95.4</v>
          </cell>
          <cell r="K122">
            <v>97.5</v>
          </cell>
          <cell r="L122">
            <v>99.3</v>
          </cell>
          <cell r="M122">
            <v>102.4</v>
          </cell>
          <cell r="N122">
            <v>589.6</v>
          </cell>
          <cell r="O122">
            <v>20</v>
          </cell>
          <cell r="P122">
            <v>0</v>
          </cell>
        </row>
        <row r="123">
          <cell r="B123">
            <v>34</v>
          </cell>
          <cell r="C123">
            <v>4</v>
          </cell>
          <cell r="D123">
            <v>22</v>
          </cell>
          <cell r="E123" t="str">
            <v>林 克洋</v>
          </cell>
          <cell r="F123" t="str">
            <v>39 021 940</v>
          </cell>
          <cell r="G123" t="str">
            <v>甲南大学</v>
          </cell>
          <cell r="H123">
            <v>97.6</v>
          </cell>
          <cell r="I123">
            <v>100.1</v>
          </cell>
          <cell r="J123">
            <v>93.8</v>
          </cell>
          <cell r="K123">
            <v>99.8</v>
          </cell>
          <cell r="L123">
            <v>95.5</v>
          </cell>
          <cell r="M123">
            <v>99</v>
          </cell>
          <cell r="N123">
            <v>585.79999999999995</v>
          </cell>
          <cell r="O123">
            <v>20</v>
          </cell>
          <cell r="P123">
            <v>0</v>
          </cell>
        </row>
        <row r="124">
          <cell r="B124">
            <v>42</v>
          </cell>
          <cell r="C124">
            <v>4</v>
          </cell>
          <cell r="D124">
            <v>23</v>
          </cell>
          <cell r="E124" t="str">
            <v>小川 太佑</v>
          </cell>
          <cell r="F124" t="str">
            <v>37 019 352</v>
          </cell>
          <cell r="G124" t="str">
            <v>関西学院大学</v>
          </cell>
          <cell r="H124">
            <v>97.3</v>
          </cell>
          <cell r="I124">
            <v>92.6</v>
          </cell>
          <cell r="J124">
            <v>96.1</v>
          </cell>
          <cell r="K124">
            <v>99.1</v>
          </cell>
          <cell r="L124">
            <v>99.9</v>
          </cell>
          <cell r="M124">
            <v>94.9</v>
          </cell>
          <cell r="N124">
            <v>579.9</v>
          </cell>
          <cell r="O124">
            <v>10</v>
          </cell>
          <cell r="P124">
            <v>0</v>
          </cell>
        </row>
        <row r="125">
          <cell r="B125">
            <v>0</v>
          </cell>
          <cell r="C125">
            <v>4</v>
          </cell>
          <cell r="D125">
            <v>24</v>
          </cell>
          <cell r="E125">
            <v>0</v>
          </cell>
          <cell r="F125">
            <v>0</v>
          </cell>
          <cell r="G125">
            <v>0</v>
          </cell>
          <cell r="H125" t="str">
            <v>0</v>
          </cell>
          <cell r="I125" t="str">
            <v>0</v>
          </cell>
          <cell r="J125" t="str">
            <v>0</v>
          </cell>
          <cell r="K125" t="str">
            <v>0</v>
          </cell>
          <cell r="L125" t="str">
            <v>0</v>
          </cell>
          <cell r="M125" t="str">
            <v>0</v>
          </cell>
          <cell r="N125" t="str">
            <v>0</v>
          </cell>
          <cell r="O125" t="str">
            <v>0</v>
          </cell>
          <cell r="P125">
            <v>0</v>
          </cell>
        </row>
        <row r="126">
          <cell r="B126">
            <v>0</v>
          </cell>
          <cell r="C126">
            <v>4</v>
          </cell>
          <cell r="D126">
            <v>25</v>
          </cell>
          <cell r="E126">
            <v>0</v>
          </cell>
          <cell r="F126">
            <v>0</v>
          </cell>
          <cell r="G126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>
            <v>0</v>
          </cell>
        </row>
        <row r="127">
          <cell r="B127">
            <v>0</v>
          </cell>
          <cell r="C127">
            <v>4</v>
          </cell>
          <cell r="D127">
            <v>26</v>
          </cell>
          <cell r="E127">
            <v>0</v>
          </cell>
          <cell r="F127">
            <v>0</v>
          </cell>
          <cell r="G127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>
            <v>0</v>
          </cell>
        </row>
        <row r="128">
          <cell r="B128">
            <v>0</v>
          </cell>
          <cell r="C128">
            <v>4</v>
          </cell>
          <cell r="D128">
            <v>27</v>
          </cell>
          <cell r="E128">
            <v>0</v>
          </cell>
          <cell r="F128">
            <v>0</v>
          </cell>
          <cell r="G128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>
            <v>0</v>
          </cell>
        </row>
        <row r="129">
          <cell r="B129">
            <v>0</v>
          </cell>
          <cell r="C129">
            <v>4</v>
          </cell>
          <cell r="D129">
            <v>28</v>
          </cell>
          <cell r="E129">
            <v>0</v>
          </cell>
          <cell r="F129">
            <v>0</v>
          </cell>
          <cell r="G129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O129" t="str">
            <v>0</v>
          </cell>
          <cell r="P129">
            <v>0</v>
          </cell>
        </row>
        <row r="130">
          <cell r="B130">
            <v>0</v>
          </cell>
          <cell r="C130">
            <v>4</v>
          </cell>
          <cell r="D130">
            <v>29</v>
          </cell>
          <cell r="E130">
            <v>0</v>
          </cell>
          <cell r="F130">
            <v>0</v>
          </cell>
          <cell r="G130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 t="str">
            <v>0</v>
          </cell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>
            <v>0</v>
          </cell>
        </row>
        <row r="131">
          <cell r="B131">
            <v>0</v>
          </cell>
          <cell r="C131">
            <v>4</v>
          </cell>
          <cell r="D131">
            <v>30</v>
          </cell>
          <cell r="E131">
            <v>0</v>
          </cell>
          <cell r="F131">
            <v>0</v>
          </cell>
          <cell r="G131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>
            <v>0</v>
          </cell>
        </row>
        <row r="132">
          <cell r="B132">
            <v>0</v>
          </cell>
          <cell r="C132">
            <v>4</v>
          </cell>
          <cell r="D132">
            <v>31</v>
          </cell>
          <cell r="E132">
            <v>0</v>
          </cell>
          <cell r="F132">
            <v>0</v>
          </cell>
          <cell r="G132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>
            <v>0</v>
          </cell>
        </row>
        <row r="133">
          <cell r="B133">
            <v>0</v>
          </cell>
          <cell r="C133">
            <v>4</v>
          </cell>
          <cell r="D133">
            <v>32</v>
          </cell>
          <cell r="E133">
            <v>0</v>
          </cell>
          <cell r="F133">
            <v>0</v>
          </cell>
          <cell r="G133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>
            <v>0</v>
          </cell>
        </row>
        <row r="134">
          <cell r="B134">
            <v>0</v>
          </cell>
          <cell r="C134">
            <v>4</v>
          </cell>
          <cell r="D134">
            <v>33</v>
          </cell>
          <cell r="E134">
            <v>0</v>
          </cell>
          <cell r="F134">
            <v>0</v>
          </cell>
          <cell r="G134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>
            <v>0</v>
          </cell>
        </row>
        <row r="135">
          <cell r="B135">
            <v>0</v>
          </cell>
          <cell r="C135">
            <v>5</v>
          </cell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>
            <v>0</v>
          </cell>
        </row>
        <row r="136">
          <cell r="B136">
            <v>0</v>
          </cell>
          <cell r="C136">
            <v>5</v>
          </cell>
          <cell r="D136">
            <v>2</v>
          </cell>
          <cell r="E136">
            <v>0</v>
          </cell>
          <cell r="F136">
            <v>0</v>
          </cell>
          <cell r="G136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>
            <v>0</v>
          </cell>
        </row>
        <row r="137">
          <cell r="B137">
            <v>0</v>
          </cell>
          <cell r="C137">
            <v>5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>
            <v>0</v>
          </cell>
        </row>
        <row r="138">
          <cell r="B138">
            <v>0</v>
          </cell>
          <cell r="C138">
            <v>5</v>
          </cell>
          <cell r="D138">
            <v>4</v>
          </cell>
          <cell r="E138">
            <v>0</v>
          </cell>
          <cell r="F138">
            <v>0</v>
          </cell>
          <cell r="G138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>
            <v>0</v>
          </cell>
        </row>
        <row r="139">
          <cell r="B139">
            <v>0</v>
          </cell>
          <cell r="C139">
            <v>5</v>
          </cell>
          <cell r="D139">
            <v>5</v>
          </cell>
          <cell r="E139">
            <v>0</v>
          </cell>
          <cell r="F139">
            <v>0</v>
          </cell>
          <cell r="G139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>
            <v>0</v>
          </cell>
        </row>
        <row r="140">
          <cell r="B140">
            <v>0</v>
          </cell>
          <cell r="C140">
            <v>5</v>
          </cell>
          <cell r="D140">
            <v>6</v>
          </cell>
          <cell r="E140">
            <v>0</v>
          </cell>
          <cell r="F140">
            <v>0</v>
          </cell>
          <cell r="G140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>
            <v>0</v>
          </cell>
        </row>
        <row r="141">
          <cell r="B141">
            <v>20</v>
          </cell>
          <cell r="C141">
            <v>5</v>
          </cell>
          <cell r="D141">
            <v>7</v>
          </cell>
          <cell r="E141" t="str">
            <v>日浦 典之</v>
          </cell>
          <cell r="F141" t="str">
            <v>34 013 750</v>
          </cell>
          <cell r="G141" t="str">
            <v>四国大学</v>
          </cell>
          <cell r="H141">
            <v>102.3</v>
          </cell>
          <cell r="I141">
            <v>95.9</v>
          </cell>
          <cell r="J141">
            <v>99</v>
          </cell>
          <cell r="K141">
            <v>98.5</v>
          </cell>
          <cell r="L141">
            <v>100.3</v>
          </cell>
          <cell r="M141">
            <v>98.9</v>
          </cell>
          <cell r="N141">
            <v>594.9</v>
          </cell>
          <cell r="O141">
            <v>16</v>
          </cell>
          <cell r="P141">
            <v>0</v>
          </cell>
        </row>
        <row r="142">
          <cell r="B142">
            <v>78</v>
          </cell>
          <cell r="C142">
            <v>5</v>
          </cell>
          <cell r="D142">
            <v>8</v>
          </cell>
          <cell r="E142" t="str">
            <v>恩地 涼樹</v>
          </cell>
          <cell r="F142" t="str">
            <v>38 020 999</v>
          </cell>
          <cell r="G142" t="str">
            <v>大阪大学</v>
          </cell>
          <cell r="H142">
            <v>89.2</v>
          </cell>
          <cell r="I142">
            <v>95</v>
          </cell>
          <cell r="J142">
            <v>92.2</v>
          </cell>
          <cell r="K142">
            <v>95</v>
          </cell>
          <cell r="L142">
            <v>94</v>
          </cell>
          <cell r="M142">
            <v>87.9</v>
          </cell>
          <cell r="N142">
            <v>553.29999999999995</v>
          </cell>
          <cell r="O142">
            <v>11</v>
          </cell>
          <cell r="P142">
            <v>0</v>
          </cell>
        </row>
        <row r="143">
          <cell r="B143">
            <v>14</v>
          </cell>
          <cell r="C143">
            <v>5</v>
          </cell>
          <cell r="D143">
            <v>9</v>
          </cell>
          <cell r="E143" t="str">
            <v>小坂 裕翼</v>
          </cell>
          <cell r="F143" t="str">
            <v>37 018 814</v>
          </cell>
          <cell r="G143" t="str">
            <v>岡山商科大学</v>
          </cell>
          <cell r="H143">
            <v>100.3</v>
          </cell>
          <cell r="I143">
            <v>99.3</v>
          </cell>
          <cell r="J143">
            <v>99.4</v>
          </cell>
          <cell r="K143">
            <v>98</v>
          </cell>
          <cell r="L143">
            <v>99</v>
          </cell>
          <cell r="M143">
            <v>101.9</v>
          </cell>
          <cell r="N143">
            <v>597.9</v>
          </cell>
          <cell r="O143">
            <v>24</v>
          </cell>
          <cell r="P143" t="str">
            <v>S6=101.9</v>
          </cell>
        </row>
        <row r="144">
          <cell r="B144">
            <v>0</v>
          </cell>
          <cell r="C144">
            <v>5</v>
          </cell>
          <cell r="D144">
            <v>10</v>
          </cell>
          <cell r="E144">
            <v>0</v>
          </cell>
          <cell r="F144">
            <v>0</v>
          </cell>
          <cell r="G144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>
            <v>0</v>
          </cell>
        </row>
        <row r="145">
          <cell r="B145">
            <v>77</v>
          </cell>
          <cell r="C145">
            <v>5</v>
          </cell>
          <cell r="D145">
            <v>11</v>
          </cell>
          <cell r="E145" t="str">
            <v>奥田 紘士</v>
          </cell>
          <cell r="F145" t="str">
            <v>39 022 525</v>
          </cell>
          <cell r="G145" t="str">
            <v>近畿大学</v>
          </cell>
          <cell r="H145">
            <v>89.3</v>
          </cell>
          <cell r="I145">
            <v>95.5</v>
          </cell>
          <cell r="J145">
            <v>95.4</v>
          </cell>
          <cell r="K145">
            <v>94.3</v>
          </cell>
          <cell r="L145">
            <v>90.2</v>
          </cell>
          <cell r="M145">
            <v>89.3</v>
          </cell>
          <cell r="N145">
            <v>554</v>
          </cell>
          <cell r="O145">
            <v>12</v>
          </cell>
          <cell r="P145">
            <v>0</v>
          </cell>
        </row>
        <row r="146">
          <cell r="B146">
            <v>87</v>
          </cell>
          <cell r="C146">
            <v>5</v>
          </cell>
          <cell r="D146">
            <v>12</v>
          </cell>
          <cell r="E146" t="str">
            <v>小嶋 佑弥</v>
          </cell>
          <cell r="F146" t="str">
            <v>39 021 901</v>
          </cell>
          <cell r="G146" t="str">
            <v>大阪産業大学</v>
          </cell>
          <cell r="H146">
            <v>90.1</v>
          </cell>
          <cell r="I146">
            <v>85.9</v>
          </cell>
          <cell r="J146">
            <v>87.8</v>
          </cell>
          <cell r="K146">
            <v>91.2</v>
          </cell>
          <cell r="L146">
            <v>88.2</v>
          </cell>
          <cell r="M146">
            <v>89.9</v>
          </cell>
          <cell r="N146">
            <v>533.1</v>
          </cell>
          <cell r="O146">
            <v>9</v>
          </cell>
          <cell r="P146">
            <v>0</v>
          </cell>
        </row>
        <row r="147">
          <cell r="B147">
            <v>48</v>
          </cell>
          <cell r="C147">
            <v>5</v>
          </cell>
          <cell r="D147">
            <v>13</v>
          </cell>
          <cell r="E147" t="str">
            <v>矢野 義己</v>
          </cell>
          <cell r="F147" t="str">
            <v>37 019 349</v>
          </cell>
          <cell r="G147" t="str">
            <v>関西大学</v>
          </cell>
          <cell r="H147">
            <v>96.9</v>
          </cell>
          <cell r="I147">
            <v>99.7</v>
          </cell>
          <cell r="J147">
            <v>94.8</v>
          </cell>
          <cell r="K147">
            <v>94.2</v>
          </cell>
          <cell r="L147">
            <v>97.5</v>
          </cell>
          <cell r="M147">
            <v>93.9</v>
          </cell>
          <cell r="N147">
            <v>577</v>
          </cell>
          <cell r="O147">
            <v>15</v>
          </cell>
          <cell r="P147">
            <v>0</v>
          </cell>
        </row>
        <row r="148">
          <cell r="B148">
            <v>45</v>
          </cell>
          <cell r="C148">
            <v>5</v>
          </cell>
          <cell r="D148">
            <v>14</v>
          </cell>
          <cell r="E148" t="str">
            <v>舩越 海</v>
          </cell>
          <cell r="F148" t="str">
            <v>39 021 930</v>
          </cell>
          <cell r="G148" t="str">
            <v>近畿大学</v>
          </cell>
          <cell r="H148">
            <v>92.8</v>
          </cell>
          <cell r="I148">
            <v>99.2</v>
          </cell>
          <cell r="J148">
            <v>91.1</v>
          </cell>
          <cell r="K148">
            <v>98.7</v>
          </cell>
          <cell r="L148">
            <v>97.6</v>
          </cell>
          <cell r="M148">
            <v>98.2</v>
          </cell>
          <cell r="N148">
            <v>577.6</v>
          </cell>
          <cell r="O148">
            <v>18</v>
          </cell>
          <cell r="P148">
            <v>0</v>
          </cell>
        </row>
        <row r="149">
          <cell r="B149">
            <v>25</v>
          </cell>
          <cell r="C149">
            <v>5</v>
          </cell>
          <cell r="D149">
            <v>15</v>
          </cell>
          <cell r="E149" t="str">
            <v>尾形 欣紀</v>
          </cell>
          <cell r="F149" t="str">
            <v>37 019 376</v>
          </cell>
          <cell r="G149" t="str">
            <v>立命館大学</v>
          </cell>
          <cell r="H149">
            <v>95.1</v>
          </cell>
          <cell r="I149">
            <v>102.6</v>
          </cell>
          <cell r="J149">
            <v>101.3</v>
          </cell>
          <cell r="K149">
            <v>97.7</v>
          </cell>
          <cell r="L149">
            <v>101.2</v>
          </cell>
          <cell r="M149">
            <v>93.4</v>
          </cell>
          <cell r="N149">
            <v>591.29999999999995</v>
          </cell>
          <cell r="O149">
            <v>24</v>
          </cell>
          <cell r="P149" t="str">
            <v>S6=93.4</v>
          </cell>
        </row>
        <row r="150">
          <cell r="B150">
            <v>0</v>
          </cell>
          <cell r="C150">
            <v>5</v>
          </cell>
          <cell r="D150">
            <v>16</v>
          </cell>
          <cell r="E150">
            <v>0</v>
          </cell>
          <cell r="F150">
            <v>0</v>
          </cell>
          <cell r="G150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>
            <v>0</v>
          </cell>
        </row>
        <row r="151">
          <cell r="B151">
            <v>35</v>
          </cell>
          <cell r="C151">
            <v>5</v>
          </cell>
          <cell r="D151">
            <v>17</v>
          </cell>
          <cell r="E151" t="str">
            <v>木村 圭介</v>
          </cell>
          <cell r="F151" t="str">
            <v>37 019 411</v>
          </cell>
          <cell r="G151" t="str">
            <v>甲南大学</v>
          </cell>
          <cell r="H151">
            <v>97.8</v>
          </cell>
          <cell r="I151">
            <v>98.3</v>
          </cell>
          <cell r="J151">
            <v>94.3</v>
          </cell>
          <cell r="K151">
            <v>98.9</v>
          </cell>
          <cell r="L151">
            <v>96</v>
          </cell>
          <cell r="M151">
            <v>99.4</v>
          </cell>
          <cell r="N151">
            <v>584.69999999999993</v>
          </cell>
          <cell r="O151">
            <v>18</v>
          </cell>
          <cell r="P151">
            <v>0</v>
          </cell>
        </row>
        <row r="152">
          <cell r="B152">
            <v>0</v>
          </cell>
          <cell r="C152">
            <v>5</v>
          </cell>
          <cell r="D152">
            <v>18</v>
          </cell>
          <cell r="E152" t="str">
            <v>植田 雄一</v>
          </cell>
          <cell r="F152" t="str">
            <v>38 020 997</v>
          </cell>
          <cell r="G152" t="str">
            <v>大阪大学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 t="str">
            <v>D.S.Q ※1</v>
          </cell>
        </row>
        <row r="153">
          <cell r="B153">
            <v>47</v>
          </cell>
          <cell r="C153">
            <v>5</v>
          </cell>
          <cell r="D153">
            <v>19</v>
          </cell>
          <cell r="E153" t="str">
            <v>出水 亨</v>
          </cell>
          <cell r="F153" t="str">
            <v>38 020 164</v>
          </cell>
          <cell r="G153" t="str">
            <v>関西大学</v>
          </cell>
          <cell r="H153">
            <v>93.1</v>
          </cell>
          <cell r="I153">
            <v>94.8</v>
          </cell>
          <cell r="J153">
            <v>94.2</v>
          </cell>
          <cell r="K153">
            <v>99.1</v>
          </cell>
          <cell r="L153">
            <v>98.7</v>
          </cell>
          <cell r="M153">
            <v>97.3</v>
          </cell>
          <cell r="N153">
            <v>577.19999999999993</v>
          </cell>
          <cell r="O153">
            <v>19</v>
          </cell>
          <cell r="P153">
            <v>0</v>
          </cell>
        </row>
        <row r="154">
          <cell r="B154">
            <v>0</v>
          </cell>
          <cell r="C154">
            <v>5</v>
          </cell>
          <cell r="D154">
            <v>20</v>
          </cell>
          <cell r="E154">
            <v>0</v>
          </cell>
          <cell r="F154">
            <v>0</v>
          </cell>
          <cell r="G154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>
            <v>0</v>
          </cell>
        </row>
        <row r="155">
          <cell r="B155">
            <v>72</v>
          </cell>
          <cell r="C155">
            <v>5</v>
          </cell>
          <cell r="D155">
            <v>21</v>
          </cell>
          <cell r="E155" t="str">
            <v>池田 月</v>
          </cell>
          <cell r="F155" t="str">
            <v>39 021 917</v>
          </cell>
          <cell r="G155" t="str">
            <v>京都大学</v>
          </cell>
          <cell r="H155">
            <v>94.1</v>
          </cell>
          <cell r="I155">
            <v>94.5</v>
          </cell>
          <cell r="J155">
            <v>92.5</v>
          </cell>
          <cell r="K155">
            <v>93.1</v>
          </cell>
          <cell r="L155">
            <v>93.8</v>
          </cell>
          <cell r="M155">
            <v>88.9</v>
          </cell>
          <cell r="N155">
            <v>556.90000000000009</v>
          </cell>
          <cell r="O155">
            <v>11</v>
          </cell>
          <cell r="P155">
            <v>0</v>
          </cell>
        </row>
        <row r="156">
          <cell r="B156">
            <v>39</v>
          </cell>
          <cell r="C156">
            <v>5</v>
          </cell>
          <cell r="D156">
            <v>22</v>
          </cell>
          <cell r="E156" t="str">
            <v>加藤 祐馬</v>
          </cell>
          <cell r="F156" t="str">
            <v>38 020 188</v>
          </cell>
          <cell r="G156" t="str">
            <v>甲南大学</v>
          </cell>
          <cell r="H156">
            <v>96.8</v>
          </cell>
          <cell r="I156">
            <v>96.9</v>
          </cell>
          <cell r="J156">
            <v>95.8</v>
          </cell>
          <cell r="K156">
            <v>98.1</v>
          </cell>
          <cell r="L156">
            <v>100</v>
          </cell>
          <cell r="M156">
            <v>95.3</v>
          </cell>
          <cell r="N156">
            <v>582.9</v>
          </cell>
          <cell r="O156">
            <v>16</v>
          </cell>
          <cell r="P156">
            <v>0</v>
          </cell>
        </row>
        <row r="157">
          <cell r="B157">
            <v>3</v>
          </cell>
          <cell r="C157">
            <v>5</v>
          </cell>
          <cell r="D157">
            <v>23</v>
          </cell>
          <cell r="E157" t="str">
            <v>木嶋 真之介</v>
          </cell>
          <cell r="F157" t="str">
            <v>37 018 309</v>
          </cell>
          <cell r="G157" t="str">
            <v>立命館大学</v>
          </cell>
          <cell r="H157">
            <v>102.1</v>
          </cell>
          <cell r="I157">
            <v>103.4</v>
          </cell>
          <cell r="J157">
            <v>101.3</v>
          </cell>
          <cell r="K157">
            <v>98.8</v>
          </cell>
          <cell r="L157">
            <v>103.2</v>
          </cell>
          <cell r="M157">
            <v>101.8</v>
          </cell>
          <cell r="N157">
            <v>610.6</v>
          </cell>
          <cell r="O157">
            <v>33</v>
          </cell>
          <cell r="P157">
            <v>0</v>
          </cell>
        </row>
        <row r="158">
          <cell r="B158">
            <v>0</v>
          </cell>
          <cell r="C158">
            <v>5</v>
          </cell>
          <cell r="D158">
            <v>24</v>
          </cell>
          <cell r="E158">
            <v>0</v>
          </cell>
          <cell r="F158">
            <v>0</v>
          </cell>
          <cell r="G158">
            <v>0</v>
          </cell>
          <cell r="H158" t="str">
            <v>0</v>
          </cell>
          <cell r="I158" t="str">
            <v>0</v>
          </cell>
          <cell r="J158" t="str">
            <v>0</v>
          </cell>
          <cell r="K158" t="str">
            <v>0</v>
          </cell>
          <cell r="L158" t="str">
            <v>0</v>
          </cell>
          <cell r="M158" t="str">
            <v>0</v>
          </cell>
          <cell r="N158" t="str">
            <v>0</v>
          </cell>
          <cell r="O158" t="str">
            <v>0</v>
          </cell>
          <cell r="P158">
            <v>0</v>
          </cell>
        </row>
        <row r="159">
          <cell r="B159">
            <v>0</v>
          </cell>
          <cell r="C159">
            <v>5</v>
          </cell>
          <cell r="D159">
            <v>25</v>
          </cell>
          <cell r="E159">
            <v>0</v>
          </cell>
          <cell r="F159">
            <v>0</v>
          </cell>
          <cell r="G159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 t="str">
            <v>0</v>
          </cell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>
            <v>0</v>
          </cell>
        </row>
        <row r="160">
          <cell r="B160">
            <v>0</v>
          </cell>
          <cell r="C160">
            <v>5</v>
          </cell>
          <cell r="D160">
            <v>26</v>
          </cell>
          <cell r="E160">
            <v>0</v>
          </cell>
          <cell r="F160">
            <v>0</v>
          </cell>
          <cell r="G160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 t="str">
            <v>0</v>
          </cell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>
            <v>0</v>
          </cell>
        </row>
        <row r="161">
          <cell r="B161">
            <v>0</v>
          </cell>
          <cell r="C161">
            <v>5</v>
          </cell>
          <cell r="D161">
            <v>27</v>
          </cell>
          <cell r="E161">
            <v>0</v>
          </cell>
          <cell r="F161">
            <v>0</v>
          </cell>
          <cell r="G161">
            <v>0</v>
          </cell>
          <cell r="H161" t="str">
            <v>0</v>
          </cell>
          <cell r="I161" t="str">
            <v>0</v>
          </cell>
          <cell r="J161" t="str">
            <v>0</v>
          </cell>
          <cell r="K161" t="str">
            <v>0</v>
          </cell>
          <cell r="L161" t="str">
            <v>0</v>
          </cell>
          <cell r="M161" t="str">
            <v>0</v>
          </cell>
          <cell r="N161" t="str">
            <v>0</v>
          </cell>
          <cell r="O161" t="str">
            <v>0</v>
          </cell>
          <cell r="P161">
            <v>0</v>
          </cell>
        </row>
        <row r="162">
          <cell r="B162">
            <v>0</v>
          </cell>
          <cell r="C162">
            <v>5</v>
          </cell>
          <cell r="D162">
            <v>28</v>
          </cell>
          <cell r="E162">
            <v>0</v>
          </cell>
          <cell r="F162">
            <v>0</v>
          </cell>
          <cell r="G162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 t="str">
            <v>0</v>
          </cell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>
            <v>0</v>
          </cell>
        </row>
        <row r="163">
          <cell r="B163">
            <v>0</v>
          </cell>
          <cell r="C163">
            <v>5</v>
          </cell>
          <cell r="D163">
            <v>29</v>
          </cell>
          <cell r="E163">
            <v>0</v>
          </cell>
          <cell r="F163">
            <v>0</v>
          </cell>
          <cell r="G163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 t="str">
            <v>0</v>
          </cell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>
            <v>0</v>
          </cell>
        </row>
        <row r="164">
          <cell r="B164">
            <v>0</v>
          </cell>
          <cell r="C164">
            <v>5</v>
          </cell>
          <cell r="D164">
            <v>30</v>
          </cell>
          <cell r="E164">
            <v>0</v>
          </cell>
          <cell r="F164">
            <v>0</v>
          </cell>
          <cell r="G164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 t="str">
            <v>0</v>
          </cell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>
            <v>0</v>
          </cell>
        </row>
        <row r="165">
          <cell r="B165">
            <v>0</v>
          </cell>
          <cell r="C165">
            <v>5</v>
          </cell>
          <cell r="D165">
            <v>31</v>
          </cell>
          <cell r="E165">
            <v>0</v>
          </cell>
          <cell r="F165">
            <v>0</v>
          </cell>
          <cell r="G165">
            <v>0</v>
          </cell>
          <cell r="H165" t="str">
            <v>0</v>
          </cell>
          <cell r="I165" t="str">
            <v>0</v>
          </cell>
          <cell r="J165" t="str">
            <v>0</v>
          </cell>
          <cell r="K165" t="str">
            <v>0</v>
          </cell>
          <cell r="L165" t="str">
            <v>0</v>
          </cell>
          <cell r="M165" t="str">
            <v>0</v>
          </cell>
          <cell r="N165" t="str">
            <v>0</v>
          </cell>
          <cell r="O165" t="str">
            <v>0</v>
          </cell>
          <cell r="P165">
            <v>0</v>
          </cell>
        </row>
        <row r="166">
          <cell r="B166">
            <v>0</v>
          </cell>
          <cell r="C166">
            <v>5</v>
          </cell>
          <cell r="D166">
            <v>32</v>
          </cell>
          <cell r="E166">
            <v>0</v>
          </cell>
          <cell r="F166">
            <v>0</v>
          </cell>
          <cell r="G166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 t="str">
            <v>0</v>
          </cell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>
            <v>0</v>
          </cell>
        </row>
        <row r="167">
          <cell r="B167">
            <v>0</v>
          </cell>
          <cell r="C167">
            <v>5</v>
          </cell>
          <cell r="D167">
            <v>33</v>
          </cell>
          <cell r="E167">
            <v>0</v>
          </cell>
          <cell r="F167">
            <v>0</v>
          </cell>
          <cell r="G167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 t="str">
            <v>0</v>
          </cell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>
            <v>0</v>
          </cell>
        </row>
        <row r="168">
          <cell r="B168">
            <v>0</v>
          </cell>
          <cell r="C168">
            <v>6</v>
          </cell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 t="str">
            <v>0</v>
          </cell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>
            <v>0</v>
          </cell>
        </row>
        <row r="169">
          <cell r="B169">
            <v>0</v>
          </cell>
          <cell r="C169">
            <v>6</v>
          </cell>
          <cell r="D169">
            <v>2</v>
          </cell>
          <cell r="E169">
            <v>0</v>
          </cell>
          <cell r="F169">
            <v>0</v>
          </cell>
          <cell r="G169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 t="str">
            <v>0</v>
          </cell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>
            <v>0</v>
          </cell>
        </row>
        <row r="170">
          <cell r="B170">
            <v>0</v>
          </cell>
          <cell r="C170">
            <v>6</v>
          </cell>
          <cell r="D170">
            <v>3</v>
          </cell>
          <cell r="E170">
            <v>0</v>
          </cell>
          <cell r="F170">
            <v>0</v>
          </cell>
          <cell r="G170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 t="str">
            <v>0</v>
          </cell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>
            <v>0</v>
          </cell>
        </row>
        <row r="171">
          <cell r="B171">
            <v>0</v>
          </cell>
          <cell r="C171">
            <v>6</v>
          </cell>
          <cell r="D171">
            <v>4</v>
          </cell>
          <cell r="E171">
            <v>0</v>
          </cell>
          <cell r="F171">
            <v>0</v>
          </cell>
          <cell r="G171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 t="str">
            <v>0</v>
          </cell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>
            <v>0</v>
          </cell>
        </row>
        <row r="172">
          <cell r="B172">
            <v>70</v>
          </cell>
          <cell r="C172">
            <v>6</v>
          </cell>
          <cell r="D172">
            <v>5</v>
          </cell>
          <cell r="E172" t="str">
            <v>沖 慎也</v>
          </cell>
          <cell r="F172" t="str">
            <v>37 019 339</v>
          </cell>
          <cell r="G172" t="str">
            <v>大阪大学</v>
          </cell>
          <cell r="H172">
            <v>92.4</v>
          </cell>
          <cell r="I172">
            <v>91.1</v>
          </cell>
          <cell r="J172">
            <v>93.4</v>
          </cell>
          <cell r="K172">
            <v>96.1</v>
          </cell>
          <cell r="L172">
            <v>91.1</v>
          </cell>
          <cell r="M172">
            <v>95.4</v>
          </cell>
          <cell r="N172">
            <v>559.5</v>
          </cell>
          <cell r="O172">
            <v>11</v>
          </cell>
          <cell r="P172">
            <v>0</v>
          </cell>
        </row>
        <row r="173">
          <cell r="B173">
            <v>0</v>
          </cell>
          <cell r="C173">
            <v>6</v>
          </cell>
          <cell r="D173">
            <v>6</v>
          </cell>
          <cell r="E173">
            <v>0</v>
          </cell>
          <cell r="F173">
            <v>0</v>
          </cell>
          <cell r="G173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 t="str">
            <v>0</v>
          </cell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>
            <v>0</v>
          </cell>
        </row>
        <row r="174">
          <cell r="B174">
            <v>0</v>
          </cell>
          <cell r="C174">
            <v>6</v>
          </cell>
          <cell r="D174">
            <v>7</v>
          </cell>
          <cell r="E174">
            <v>0</v>
          </cell>
          <cell r="F174">
            <v>0</v>
          </cell>
          <cell r="G174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 t="str">
            <v>0</v>
          </cell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>
            <v>0</v>
          </cell>
        </row>
        <row r="175">
          <cell r="B175">
            <v>59</v>
          </cell>
          <cell r="C175">
            <v>6</v>
          </cell>
          <cell r="D175">
            <v>8</v>
          </cell>
          <cell r="E175" t="str">
            <v>塚田 祐太</v>
          </cell>
          <cell r="F175" t="str">
            <v>38 020 177</v>
          </cell>
          <cell r="G175" t="str">
            <v>京都大学</v>
          </cell>
          <cell r="H175">
            <v>92.1</v>
          </cell>
          <cell r="I175">
            <v>93.3</v>
          </cell>
          <cell r="J175">
            <v>97.6</v>
          </cell>
          <cell r="K175">
            <v>93.3</v>
          </cell>
          <cell r="L175">
            <v>96.2</v>
          </cell>
          <cell r="M175">
            <v>96.9</v>
          </cell>
          <cell r="N175">
            <v>569.4</v>
          </cell>
          <cell r="O175">
            <v>13</v>
          </cell>
          <cell r="P175">
            <v>0</v>
          </cell>
        </row>
        <row r="176">
          <cell r="B176">
            <v>4</v>
          </cell>
          <cell r="C176">
            <v>6</v>
          </cell>
          <cell r="D176">
            <v>9</v>
          </cell>
          <cell r="E176" t="str">
            <v>和田 光輔</v>
          </cell>
          <cell r="F176" t="str">
            <v>36 018 153</v>
          </cell>
          <cell r="G176" t="str">
            <v>岡山商科大学</v>
          </cell>
          <cell r="H176">
            <v>99.7</v>
          </cell>
          <cell r="I176">
            <v>100</v>
          </cell>
          <cell r="J176">
            <v>101</v>
          </cell>
          <cell r="K176">
            <v>102.5</v>
          </cell>
          <cell r="L176">
            <v>101.7</v>
          </cell>
          <cell r="M176">
            <v>100.8</v>
          </cell>
          <cell r="N176">
            <v>605.69999999999993</v>
          </cell>
          <cell r="O176">
            <v>34</v>
          </cell>
          <cell r="P176">
            <v>0</v>
          </cell>
        </row>
        <row r="177">
          <cell r="B177">
            <v>0</v>
          </cell>
          <cell r="C177">
            <v>6</v>
          </cell>
          <cell r="D177">
            <v>10</v>
          </cell>
          <cell r="E177">
            <v>0</v>
          </cell>
          <cell r="F177">
            <v>0</v>
          </cell>
          <cell r="G177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 t="str">
            <v>0</v>
          </cell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>
            <v>0</v>
          </cell>
        </row>
        <row r="178">
          <cell r="B178">
            <v>93</v>
          </cell>
          <cell r="C178">
            <v>6</v>
          </cell>
          <cell r="D178">
            <v>11</v>
          </cell>
          <cell r="E178" t="str">
            <v>松井 優樹</v>
          </cell>
          <cell r="F178" t="str">
            <v>38 020 186</v>
          </cell>
          <cell r="G178" t="str">
            <v>近畿大学</v>
          </cell>
          <cell r="H178">
            <v>86.9</v>
          </cell>
          <cell r="I178">
            <v>82</v>
          </cell>
          <cell r="J178">
            <v>84.7</v>
          </cell>
          <cell r="K178">
            <v>83.7</v>
          </cell>
          <cell r="L178">
            <v>87.7</v>
          </cell>
          <cell r="M178">
            <v>92.1</v>
          </cell>
          <cell r="N178">
            <v>517.1</v>
          </cell>
          <cell r="O178">
            <v>2</v>
          </cell>
          <cell r="P178">
            <v>0</v>
          </cell>
        </row>
        <row r="179">
          <cell r="B179">
            <v>43</v>
          </cell>
          <cell r="C179">
            <v>6</v>
          </cell>
          <cell r="D179">
            <v>12</v>
          </cell>
          <cell r="E179" t="str">
            <v>辻 大輝</v>
          </cell>
          <cell r="F179" t="str">
            <v>37 018 596</v>
          </cell>
          <cell r="G179" t="str">
            <v>京都産業大学</v>
          </cell>
          <cell r="H179">
            <v>92</v>
          </cell>
          <cell r="I179">
            <v>95.6</v>
          </cell>
          <cell r="J179">
            <v>96.2</v>
          </cell>
          <cell r="K179">
            <v>96</v>
          </cell>
          <cell r="L179">
            <v>99.1</v>
          </cell>
          <cell r="M179">
            <v>100.1</v>
          </cell>
          <cell r="N179">
            <v>579</v>
          </cell>
          <cell r="O179">
            <v>16</v>
          </cell>
          <cell r="P179">
            <v>0</v>
          </cell>
        </row>
        <row r="180">
          <cell r="B180">
            <v>5</v>
          </cell>
          <cell r="C180">
            <v>6</v>
          </cell>
          <cell r="D180">
            <v>13</v>
          </cell>
          <cell r="E180" t="str">
            <v>大井 将輝</v>
          </cell>
          <cell r="F180" t="str">
            <v>37 019 560</v>
          </cell>
          <cell r="G180" t="str">
            <v>関西大学</v>
          </cell>
          <cell r="H180">
            <v>101.7</v>
          </cell>
          <cell r="I180">
            <v>100.5</v>
          </cell>
          <cell r="J180">
            <v>100.1</v>
          </cell>
          <cell r="K180">
            <v>101.1</v>
          </cell>
          <cell r="L180">
            <v>101.2</v>
          </cell>
          <cell r="M180">
            <v>100.4</v>
          </cell>
          <cell r="N180">
            <v>605</v>
          </cell>
          <cell r="O180">
            <v>33</v>
          </cell>
          <cell r="P180">
            <v>0</v>
          </cell>
        </row>
        <row r="181">
          <cell r="B181">
            <v>63</v>
          </cell>
          <cell r="C181">
            <v>6</v>
          </cell>
          <cell r="D181">
            <v>14</v>
          </cell>
          <cell r="E181" t="str">
            <v>藤野 航平</v>
          </cell>
          <cell r="F181" t="str">
            <v>39 021 943</v>
          </cell>
          <cell r="G181" t="str">
            <v>同志社大学</v>
          </cell>
          <cell r="H181">
            <v>97.7</v>
          </cell>
          <cell r="I181">
            <v>88.4</v>
          </cell>
          <cell r="J181">
            <v>90.6</v>
          </cell>
          <cell r="K181">
            <v>96.3</v>
          </cell>
          <cell r="L181">
            <v>99.1</v>
          </cell>
          <cell r="M181">
            <v>95.5</v>
          </cell>
          <cell r="N181">
            <v>567.6</v>
          </cell>
          <cell r="O181">
            <v>14</v>
          </cell>
          <cell r="P181">
            <v>0</v>
          </cell>
        </row>
        <row r="182">
          <cell r="B182">
            <v>90</v>
          </cell>
          <cell r="C182">
            <v>6</v>
          </cell>
          <cell r="D182">
            <v>15</v>
          </cell>
          <cell r="E182" t="str">
            <v>濱島 圭佑</v>
          </cell>
          <cell r="F182" t="str">
            <v>39 021 923</v>
          </cell>
          <cell r="G182" t="str">
            <v>京都大学</v>
          </cell>
          <cell r="H182">
            <v>83.3</v>
          </cell>
          <cell r="I182">
            <v>90.8</v>
          </cell>
          <cell r="J182">
            <v>80.8</v>
          </cell>
          <cell r="K182">
            <v>86.1</v>
          </cell>
          <cell r="L182">
            <v>86.8</v>
          </cell>
          <cell r="M182">
            <v>93.4</v>
          </cell>
          <cell r="N182">
            <v>521.20000000000005</v>
          </cell>
          <cell r="O182">
            <v>9</v>
          </cell>
          <cell r="P182">
            <v>0</v>
          </cell>
        </row>
        <row r="183">
          <cell r="B183">
            <v>0</v>
          </cell>
          <cell r="C183">
            <v>6</v>
          </cell>
          <cell r="D183">
            <v>16</v>
          </cell>
          <cell r="E183">
            <v>0</v>
          </cell>
          <cell r="F183">
            <v>0</v>
          </cell>
          <cell r="G183">
            <v>0</v>
          </cell>
          <cell r="H183" t="str">
            <v>0</v>
          </cell>
          <cell r="I183" t="str">
            <v>0</v>
          </cell>
          <cell r="J183" t="str">
            <v>0</v>
          </cell>
          <cell r="K183" t="str">
            <v>0</v>
          </cell>
          <cell r="L183" t="str">
            <v>0</v>
          </cell>
          <cell r="M183" t="str">
            <v>0</v>
          </cell>
          <cell r="N183" t="str">
            <v>0</v>
          </cell>
          <cell r="O183" t="str">
            <v>0</v>
          </cell>
          <cell r="P183">
            <v>0</v>
          </cell>
        </row>
        <row r="184">
          <cell r="B184">
            <v>79</v>
          </cell>
          <cell r="C184">
            <v>6</v>
          </cell>
          <cell r="D184">
            <v>17</v>
          </cell>
          <cell r="E184" t="str">
            <v>米谷 泰志</v>
          </cell>
          <cell r="F184" t="str">
            <v>39 021 939</v>
          </cell>
          <cell r="G184" t="str">
            <v>甲南大学</v>
          </cell>
          <cell r="H184">
            <v>85.4</v>
          </cell>
          <cell r="I184">
            <v>95</v>
          </cell>
          <cell r="J184">
            <v>92.3</v>
          </cell>
          <cell r="K184">
            <v>90.8</v>
          </cell>
          <cell r="L184">
            <v>94.6</v>
          </cell>
          <cell r="M184">
            <v>89.7</v>
          </cell>
          <cell r="N184">
            <v>547.80000000000007</v>
          </cell>
          <cell r="O184">
            <v>13</v>
          </cell>
          <cell r="P184">
            <v>0</v>
          </cell>
        </row>
        <row r="185">
          <cell r="B185">
            <v>80</v>
          </cell>
          <cell r="C185">
            <v>6</v>
          </cell>
          <cell r="D185">
            <v>18</v>
          </cell>
          <cell r="E185" t="str">
            <v>上萬 俊弥</v>
          </cell>
          <cell r="F185" t="str">
            <v>37 019 341</v>
          </cell>
          <cell r="G185" t="str">
            <v>大阪大学</v>
          </cell>
          <cell r="H185">
            <v>90.8</v>
          </cell>
          <cell r="I185">
            <v>93.5</v>
          </cell>
          <cell r="J185">
            <v>98.4</v>
          </cell>
          <cell r="K185">
            <v>87.5</v>
          </cell>
          <cell r="L185">
            <v>83.4</v>
          </cell>
          <cell r="M185">
            <v>90.9</v>
          </cell>
          <cell r="N185">
            <v>544.5</v>
          </cell>
          <cell r="O185">
            <v>12</v>
          </cell>
          <cell r="P185" t="str">
            <v>S9=90.9</v>
          </cell>
        </row>
        <row r="186">
          <cell r="B186">
            <v>33</v>
          </cell>
          <cell r="C186">
            <v>6</v>
          </cell>
          <cell r="D186">
            <v>19</v>
          </cell>
          <cell r="E186" t="str">
            <v>川床 竜生</v>
          </cell>
          <cell r="F186" t="str">
            <v>39 020 161</v>
          </cell>
          <cell r="G186" t="str">
            <v>関西大学</v>
          </cell>
          <cell r="H186">
            <v>94.2</v>
          </cell>
          <cell r="I186">
            <v>97.4</v>
          </cell>
          <cell r="J186">
            <v>100</v>
          </cell>
          <cell r="K186">
            <v>97.8</v>
          </cell>
          <cell r="L186">
            <v>96.7</v>
          </cell>
          <cell r="M186">
            <v>100.6</v>
          </cell>
          <cell r="N186">
            <v>586.70000000000005</v>
          </cell>
          <cell r="O186">
            <v>19</v>
          </cell>
          <cell r="P186">
            <v>0</v>
          </cell>
        </row>
        <row r="187">
          <cell r="B187">
            <v>0</v>
          </cell>
          <cell r="C187">
            <v>6</v>
          </cell>
          <cell r="D187">
            <v>20</v>
          </cell>
          <cell r="E187">
            <v>0</v>
          </cell>
          <cell r="F187">
            <v>0</v>
          </cell>
          <cell r="G187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 t="str">
            <v>0</v>
          </cell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>
            <v>0</v>
          </cell>
        </row>
        <row r="188">
          <cell r="B188">
            <v>52</v>
          </cell>
          <cell r="C188">
            <v>6</v>
          </cell>
          <cell r="D188">
            <v>21</v>
          </cell>
          <cell r="E188" t="str">
            <v>竹内 一平</v>
          </cell>
          <cell r="F188" t="str">
            <v>39 022 522</v>
          </cell>
          <cell r="G188" t="str">
            <v>関西学院大学</v>
          </cell>
          <cell r="H188">
            <v>94.1</v>
          </cell>
          <cell r="I188">
            <v>97.5</v>
          </cell>
          <cell r="J188">
            <v>97.8</v>
          </cell>
          <cell r="K188">
            <v>93.6</v>
          </cell>
          <cell r="L188">
            <v>94.5</v>
          </cell>
          <cell r="M188">
            <v>97.5</v>
          </cell>
          <cell r="N188">
            <v>575</v>
          </cell>
          <cell r="O188">
            <v>14</v>
          </cell>
          <cell r="P188">
            <v>0</v>
          </cell>
        </row>
        <row r="189">
          <cell r="B189">
            <v>60</v>
          </cell>
          <cell r="C189">
            <v>6</v>
          </cell>
          <cell r="D189">
            <v>22</v>
          </cell>
          <cell r="E189" t="str">
            <v>南之園 雄太</v>
          </cell>
          <cell r="F189" t="str">
            <v>37 019 417</v>
          </cell>
          <cell r="G189" t="str">
            <v>甲南大学</v>
          </cell>
          <cell r="H189">
            <v>93.9</v>
          </cell>
          <cell r="I189">
            <v>95.2</v>
          </cell>
          <cell r="J189">
            <v>96.5</v>
          </cell>
          <cell r="K189">
            <v>95.5</v>
          </cell>
          <cell r="L189">
            <v>94.8</v>
          </cell>
          <cell r="M189">
            <v>92.7</v>
          </cell>
          <cell r="N189">
            <v>568.6</v>
          </cell>
          <cell r="O189">
            <v>17</v>
          </cell>
          <cell r="P189">
            <v>0</v>
          </cell>
        </row>
        <row r="190">
          <cell r="B190">
            <v>97</v>
          </cell>
          <cell r="C190">
            <v>6</v>
          </cell>
          <cell r="D190">
            <v>23</v>
          </cell>
          <cell r="E190" t="str">
            <v>藤野 航士朗</v>
          </cell>
          <cell r="F190" t="str">
            <v>39 022 918</v>
          </cell>
          <cell r="G190" t="str">
            <v>立命館大学</v>
          </cell>
          <cell r="H190">
            <v>88</v>
          </cell>
          <cell r="I190">
            <v>74.7</v>
          </cell>
          <cell r="J190">
            <v>69.2</v>
          </cell>
          <cell r="K190">
            <v>76.099999999999994</v>
          </cell>
          <cell r="L190">
            <v>80.7</v>
          </cell>
          <cell r="M190">
            <v>83.6</v>
          </cell>
          <cell r="N190">
            <v>472.29999999999995</v>
          </cell>
          <cell r="O190">
            <v>5</v>
          </cell>
          <cell r="P190">
            <v>0</v>
          </cell>
        </row>
        <row r="191">
          <cell r="B191">
            <v>0</v>
          </cell>
          <cell r="C191">
            <v>6</v>
          </cell>
          <cell r="D191">
            <v>24</v>
          </cell>
          <cell r="E191">
            <v>0</v>
          </cell>
          <cell r="F191">
            <v>0</v>
          </cell>
          <cell r="G191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 t="str">
            <v>0</v>
          </cell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>
            <v>0</v>
          </cell>
        </row>
        <row r="192">
          <cell r="B192">
            <v>0</v>
          </cell>
          <cell r="C192">
            <v>6</v>
          </cell>
          <cell r="D192">
            <v>25</v>
          </cell>
          <cell r="E192">
            <v>0</v>
          </cell>
          <cell r="F192">
            <v>0</v>
          </cell>
          <cell r="G192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 t="str">
            <v>0</v>
          </cell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>
            <v>0</v>
          </cell>
        </row>
        <row r="193">
          <cell r="B193">
            <v>0</v>
          </cell>
          <cell r="C193">
            <v>6</v>
          </cell>
          <cell r="D193">
            <v>26</v>
          </cell>
          <cell r="E193">
            <v>0</v>
          </cell>
          <cell r="F193">
            <v>0</v>
          </cell>
          <cell r="G193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 t="str">
            <v>0</v>
          </cell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>
            <v>0</v>
          </cell>
        </row>
        <row r="194">
          <cell r="B194">
            <v>0</v>
          </cell>
          <cell r="C194">
            <v>6</v>
          </cell>
          <cell r="D194">
            <v>27</v>
          </cell>
          <cell r="E194">
            <v>0</v>
          </cell>
          <cell r="F194">
            <v>0</v>
          </cell>
          <cell r="G194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 t="str">
            <v>0</v>
          </cell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>
            <v>0</v>
          </cell>
        </row>
        <row r="195">
          <cell r="B195">
            <v>0</v>
          </cell>
          <cell r="C195">
            <v>6</v>
          </cell>
          <cell r="D195">
            <v>28</v>
          </cell>
          <cell r="E195">
            <v>0</v>
          </cell>
          <cell r="F195">
            <v>0</v>
          </cell>
          <cell r="G195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 t="str">
            <v>0</v>
          </cell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>
            <v>0</v>
          </cell>
        </row>
        <row r="196">
          <cell r="B196">
            <v>0</v>
          </cell>
          <cell r="C196">
            <v>6</v>
          </cell>
          <cell r="D196">
            <v>29</v>
          </cell>
          <cell r="E196">
            <v>0</v>
          </cell>
          <cell r="F196">
            <v>0</v>
          </cell>
          <cell r="G196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 t="str">
            <v>0</v>
          </cell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>
            <v>0</v>
          </cell>
        </row>
        <row r="197">
          <cell r="B197">
            <v>0</v>
          </cell>
          <cell r="C197">
            <v>6</v>
          </cell>
          <cell r="D197">
            <v>30</v>
          </cell>
          <cell r="E197">
            <v>0</v>
          </cell>
          <cell r="F197">
            <v>0</v>
          </cell>
          <cell r="G197">
            <v>0</v>
          </cell>
          <cell r="H197" t="str">
            <v>0</v>
          </cell>
          <cell r="I197" t="str">
            <v>0</v>
          </cell>
          <cell r="J197" t="str">
            <v>0</v>
          </cell>
          <cell r="K197" t="str">
            <v>0</v>
          </cell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>
            <v>0</v>
          </cell>
        </row>
        <row r="198">
          <cell r="B198">
            <v>0</v>
          </cell>
          <cell r="C198">
            <v>6</v>
          </cell>
          <cell r="D198">
            <v>31</v>
          </cell>
          <cell r="E198">
            <v>0</v>
          </cell>
          <cell r="F198">
            <v>0</v>
          </cell>
          <cell r="G198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 t="str">
            <v>0</v>
          </cell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>
            <v>0</v>
          </cell>
        </row>
        <row r="199">
          <cell r="B199">
            <v>0</v>
          </cell>
          <cell r="C199">
            <v>6</v>
          </cell>
          <cell r="D199">
            <v>32</v>
          </cell>
          <cell r="E199">
            <v>0</v>
          </cell>
          <cell r="F199">
            <v>0</v>
          </cell>
          <cell r="G199">
            <v>0</v>
          </cell>
          <cell r="H199" t="str">
            <v>0</v>
          </cell>
          <cell r="I199" t="str">
            <v>0</v>
          </cell>
          <cell r="J199" t="str">
            <v>0</v>
          </cell>
          <cell r="K199" t="str">
            <v>0</v>
          </cell>
          <cell r="L199" t="str">
            <v>0</v>
          </cell>
          <cell r="M199" t="str">
            <v>0</v>
          </cell>
          <cell r="N199" t="str">
            <v>0</v>
          </cell>
          <cell r="O199" t="str">
            <v>0</v>
          </cell>
          <cell r="P199">
            <v>0</v>
          </cell>
        </row>
        <row r="200">
          <cell r="B200">
            <v>0</v>
          </cell>
          <cell r="C200">
            <v>6</v>
          </cell>
          <cell r="D200">
            <v>33</v>
          </cell>
          <cell r="E200">
            <v>0</v>
          </cell>
          <cell r="F200">
            <v>0</v>
          </cell>
          <cell r="G200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 t="str">
            <v>0</v>
          </cell>
          <cell r="L200" t="str">
            <v>0</v>
          </cell>
          <cell r="M200" t="str">
            <v>0</v>
          </cell>
          <cell r="N200" t="str">
            <v>0</v>
          </cell>
          <cell r="O200" t="str">
            <v>0</v>
          </cell>
          <cell r="P200">
            <v>0</v>
          </cell>
        </row>
        <row r="201">
          <cell r="B201">
            <v>0</v>
          </cell>
          <cell r="C201">
            <v>7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 t="str">
            <v>0</v>
          </cell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>
            <v>0</v>
          </cell>
        </row>
        <row r="202">
          <cell r="B202">
            <v>0</v>
          </cell>
          <cell r="C202">
            <v>7</v>
          </cell>
          <cell r="D202">
            <v>2</v>
          </cell>
          <cell r="E202">
            <v>0</v>
          </cell>
          <cell r="F202">
            <v>0</v>
          </cell>
          <cell r="G202">
            <v>0</v>
          </cell>
          <cell r="H202" t="str">
            <v>0</v>
          </cell>
          <cell r="I202" t="str">
            <v>0</v>
          </cell>
          <cell r="J202" t="str">
            <v>0</v>
          </cell>
          <cell r="K202" t="str">
            <v>0</v>
          </cell>
          <cell r="L202" t="str">
            <v>0</v>
          </cell>
          <cell r="M202" t="str">
            <v>0</v>
          </cell>
          <cell r="N202" t="str">
            <v>0</v>
          </cell>
          <cell r="O202" t="str">
            <v>0</v>
          </cell>
          <cell r="P202">
            <v>0</v>
          </cell>
        </row>
        <row r="203">
          <cell r="B203">
            <v>0</v>
          </cell>
          <cell r="C203">
            <v>7</v>
          </cell>
          <cell r="D203">
            <v>3</v>
          </cell>
          <cell r="E203">
            <v>0</v>
          </cell>
          <cell r="F203">
            <v>0</v>
          </cell>
          <cell r="G203">
            <v>0</v>
          </cell>
          <cell r="H203" t="str">
            <v>0</v>
          </cell>
          <cell r="I203" t="str">
            <v>0</v>
          </cell>
          <cell r="J203" t="str">
            <v>0</v>
          </cell>
          <cell r="K203" t="str">
            <v>0</v>
          </cell>
          <cell r="L203" t="str">
            <v>0</v>
          </cell>
          <cell r="M203" t="str">
            <v>0</v>
          </cell>
          <cell r="N203" t="str">
            <v>0</v>
          </cell>
          <cell r="O203" t="str">
            <v>0</v>
          </cell>
          <cell r="P203">
            <v>0</v>
          </cell>
        </row>
        <row r="204">
          <cell r="B204">
            <v>0</v>
          </cell>
          <cell r="C204">
            <v>7</v>
          </cell>
          <cell r="D204">
            <v>4</v>
          </cell>
          <cell r="E204">
            <v>0</v>
          </cell>
          <cell r="F204">
            <v>0</v>
          </cell>
          <cell r="G204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 t="str">
            <v>0</v>
          </cell>
          <cell r="L204" t="str">
            <v>0</v>
          </cell>
          <cell r="M204" t="str">
            <v>0</v>
          </cell>
          <cell r="N204" t="str">
            <v>0</v>
          </cell>
          <cell r="O204" t="str">
            <v>0</v>
          </cell>
          <cell r="P204">
            <v>0</v>
          </cell>
        </row>
        <row r="205">
          <cell r="B205">
            <v>91</v>
          </cell>
          <cell r="C205">
            <v>7</v>
          </cell>
          <cell r="D205">
            <v>5</v>
          </cell>
          <cell r="E205" t="str">
            <v>古賀 政行</v>
          </cell>
          <cell r="F205" t="str">
            <v>39 022 520</v>
          </cell>
          <cell r="G205" t="str">
            <v>関西学院大学</v>
          </cell>
          <cell r="H205">
            <v>78.099999999999994</v>
          </cell>
          <cell r="I205">
            <v>86</v>
          </cell>
          <cell r="J205">
            <v>89</v>
          </cell>
          <cell r="K205">
            <v>90.6</v>
          </cell>
          <cell r="L205">
            <v>84.8</v>
          </cell>
          <cell r="M205">
            <v>90.8</v>
          </cell>
          <cell r="N205">
            <v>519.29999999999995</v>
          </cell>
          <cell r="O205">
            <v>5</v>
          </cell>
          <cell r="P205">
            <v>0</v>
          </cell>
        </row>
        <row r="206">
          <cell r="B206">
            <v>0</v>
          </cell>
          <cell r="C206">
            <v>7</v>
          </cell>
          <cell r="D206">
            <v>6</v>
          </cell>
          <cell r="E206">
            <v>0</v>
          </cell>
          <cell r="F206">
            <v>0</v>
          </cell>
          <cell r="G206">
            <v>0</v>
          </cell>
          <cell r="H206" t="str">
            <v>0</v>
          </cell>
          <cell r="I206" t="str">
            <v>0</v>
          </cell>
          <cell r="J206" t="str">
            <v>0</v>
          </cell>
          <cell r="K206" t="str">
            <v>0</v>
          </cell>
          <cell r="L206" t="str">
            <v>0</v>
          </cell>
          <cell r="M206" t="str">
            <v>0</v>
          </cell>
          <cell r="N206" t="str">
            <v>0</v>
          </cell>
          <cell r="O206" t="str">
            <v>0</v>
          </cell>
          <cell r="P206">
            <v>0</v>
          </cell>
        </row>
        <row r="207">
          <cell r="B207">
            <v>0</v>
          </cell>
          <cell r="C207">
            <v>7</v>
          </cell>
          <cell r="D207">
            <v>7</v>
          </cell>
          <cell r="E207" t="str">
            <v>室山 侑太</v>
          </cell>
          <cell r="F207" t="str">
            <v>34 014 807</v>
          </cell>
          <cell r="G207" t="str">
            <v>岡山商科大学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 t="str">
            <v>D.S.Q ※1</v>
          </cell>
        </row>
        <row r="208">
          <cell r="B208">
            <v>23</v>
          </cell>
          <cell r="C208">
            <v>7</v>
          </cell>
          <cell r="D208">
            <v>8</v>
          </cell>
          <cell r="E208" t="str">
            <v>村瀬 春祐</v>
          </cell>
          <cell r="F208" t="str">
            <v>38 020 179</v>
          </cell>
          <cell r="G208" t="str">
            <v>京都大学</v>
          </cell>
          <cell r="H208">
            <v>96.8</v>
          </cell>
          <cell r="I208">
            <v>98.6</v>
          </cell>
          <cell r="J208">
            <v>100.7</v>
          </cell>
          <cell r="K208">
            <v>100.3</v>
          </cell>
          <cell r="L208">
            <v>96.8</v>
          </cell>
          <cell r="M208">
            <v>98.7</v>
          </cell>
          <cell r="N208">
            <v>591.9</v>
          </cell>
          <cell r="O208">
            <v>22</v>
          </cell>
          <cell r="P208">
            <v>0</v>
          </cell>
        </row>
        <row r="209">
          <cell r="B209">
            <v>12</v>
          </cell>
          <cell r="C209">
            <v>7</v>
          </cell>
          <cell r="D209">
            <v>9</v>
          </cell>
          <cell r="E209" t="str">
            <v>筒井 順也</v>
          </cell>
          <cell r="F209" t="str">
            <v>35 015 305</v>
          </cell>
          <cell r="G209" t="str">
            <v>四国大学</v>
          </cell>
          <cell r="H209">
            <v>100.9</v>
          </cell>
          <cell r="I209">
            <v>99.5</v>
          </cell>
          <cell r="J209">
            <v>96</v>
          </cell>
          <cell r="K209">
            <v>101.8</v>
          </cell>
          <cell r="L209">
            <v>102.6</v>
          </cell>
          <cell r="M209">
            <v>98.6</v>
          </cell>
          <cell r="N209">
            <v>599.4</v>
          </cell>
          <cell r="O209">
            <v>30</v>
          </cell>
          <cell r="P209">
            <v>0</v>
          </cell>
        </row>
        <row r="210">
          <cell r="B210">
            <v>0</v>
          </cell>
          <cell r="C210">
            <v>7</v>
          </cell>
          <cell r="D210">
            <v>10</v>
          </cell>
          <cell r="E210">
            <v>0</v>
          </cell>
          <cell r="F210">
            <v>0</v>
          </cell>
          <cell r="G210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 t="str">
            <v>0</v>
          </cell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>
            <v>0</v>
          </cell>
        </row>
        <row r="211">
          <cell r="B211">
            <v>88</v>
          </cell>
          <cell r="C211">
            <v>7</v>
          </cell>
          <cell r="D211">
            <v>11</v>
          </cell>
          <cell r="E211" t="str">
            <v>矢ヶ部 芳</v>
          </cell>
          <cell r="F211" t="str">
            <v>39 021 932</v>
          </cell>
          <cell r="G211" t="str">
            <v>近畿大学</v>
          </cell>
          <cell r="H211">
            <v>92.4</v>
          </cell>
          <cell r="I211">
            <v>85.3</v>
          </cell>
          <cell r="J211">
            <v>85.6</v>
          </cell>
          <cell r="K211">
            <v>87.9</v>
          </cell>
          <cell r="L211">
            <v>93.3</v>
          </cell>
          <cell r="M211">
            <v>87.2</v>
          </cell>
          <cell r="N211">
            <v>531.69999999999993</v>
          </cell>
          <cell r="O211">
            <v>5</v>
          </cell>
          <cell r="P211">
            <v>0</v>
          </cell>
        </row>
        <row r="212">
          <cell r="B212">
            <v>8</v>
          </cell>
          <cell r="C212">
            <v>7</v>
          </cell>
          <cell r="D212">
            <v>12</v>
          </cell>
          <cell r="E212" t="str">
            <v>竹中 克幸</v>
          </cell>
          <cell r="F212" t="str">
            <v>34 013 987</v>
          </cell>
          <cell r="G212" t="str">
            <v>京都産業大学</v>
          </cell>
          <cell r="H212">
            <v>97.2</v>
          </cell>
          <cell r="I212">
            <v>101</v>
          </cell>
          <cell r="J212">
            <v>104.5</v>
          </cell>
          <cell r="K212">
            <v>99.9</v>
          </cell>
          <cell r="L212">
            <v>100.5</v>
          </cell>
          <cell r="M212">
            <v>100.9</v>
          </cell>
          <cell r="N212">
            <v>604</v>
          </cell>
          <cell r="O212">
            <v>30</v>
          </cell>
          <cell r="P212" t="str">
            <v>S6=100.9</v>
          </cell>
        </row>
        <row r="213">
          <cell r="B213">
            <v>1</v>
          </cell>
          <cell r="C213">
            <v>7</v>
          </cell>
          <cell r="D213">
            <v>13</v>
          </cell>
          <cell r="E213" t="str">
            <v>八川 綾佑</v>
          </cell>
          <cell r="F213" t="str">
            <v>34 014 093</v>
          </cell>
          <cell r="G213" t="str">
            <v>関西大学</v>
          </cell>
          <cell r="H213">
            <v>103.3</v>
          </cell>
          <cell r="I213">
            <v>105.2</v>
          </cell>
          <cell r="J213">
            <v>101.9</v>
          </cell>
          <cell r="K213">
            <v>103</v>
          </cell>
          <cell r="L213">
            <v>104.2</v>
          </cell>
          <cell r="M213">
            <v>105.4</v>
          </cell>
          <cell r="N213">
            <v>623</v>
          </cell>
          <cell r="O213">
            <v>48</v>
          </cell>
          <cell r="P213">
            <v>0</v>
          </cell>
        </row>
        <row r="214">
          <cell r="B214">
            <v>53</v>
          </cell>
          <cell r="C214">
            <v>7</v>
          </cell>
          <cell r="D214">
            <v>14</v>
          </cell>
          <cell r="E214" t="str">
            <v>平松 大雅</v>
          </cell>
          <cell r="F214" t="str">
            <v>34 014 804</v>
          </cell>
          <cell r="G214" t="str">
            <v>岡山商科大学</v>
          </cell>
          <cell r="H214">
            <v>96.7</v>
          </cell>
          <cell r="I214">
            <v>94.5</v>
          </cell>
          <cell r="J214">
            <v>92.1</v>
          </cell>
          <cell r="K214">
            <v>95.7</v>
          </cell>
          <cell r="L214">
            <v>96.1</v>
          </cell>
          <cell r="M214">
            <v>98.9</v>
          </cell>
          <cell r="N214">
            <v>573.99999999999989</v>
          </cell>
          <cell r="O214">
            <v>13</v>
          </cell>
          <cell r="P214">
            <v>0</v>
          </cell>
        </row>
        <row r="215">
          <cell r="B215">
            <v>44</v>
          </cell>
          <cell r="C215">
            <v>7</v>
          </cell>
          <cell r="D215">
            <v>15</v>
          </cell>
          <cell r="E215" t="str">
            <v>鳥山 拓哉</v>
          </cell>
          <cell r="F215" t="str">
            <v>38 020 196</v>
          </cell>
          <cell r="G215" t="str">
            <v>同志社大学</v>
          </cell>
          <cell r="H215">
            <v>96.8</v>
          </cell>
          <cell r="I215">
            <v>98.7</v>
          </cell>
          <cell r="J215">
            <v>90.7</v>
          </cell>
          <cell r="K215">
            <v>95.7</v>
          </cell>
          <cell r="L215">
            <v>98.4</v>
          </cell>
          <cell r="M215">
            <v>98.3</v>
          </cell>
          <cell r="N215">
            <v>578.59999999999991</v>
          </cell>
          <cell r="O215">
            <v>11</v>
          </cell>
          <cell r="P215">
            <v>0</v>
          </cell>
        </row>
        <row r="216">
          <cell r="B216">
            <v>0</v>
          </cell>
          <cell r="C216">
            <v>7</v>
          </cell>
          <cell r="D216">
            <v>16</v>
          </cell>
          <cell r="E216">
            <v>0</v>
          </cell>
          <cell r="F216">
            <v>0</v>
          </cell>
          <cell r="G216">
            <v>0</v>
          </cell>
          <cell r="H216" t="str">
            <v>0</v>
          </cell>
          <cell r="I216" t="str">
            <v>0</v>
          </cell>
          <cell r="J216" t="str">
            <v>0</v>
          </cell>
          <cell r="K216" t="str">
            <v>0</v>
          </cell>
          <cell r="L216" t="str">
            <v>0</v>
          </cell>
          <cell r="M216" t="str">
            <v>0</v>
          </cell>
          <cell r="N216" t="str">
            <v>0</v>
          </cell>
          <cell r="O216" t="str">
            <v>0</v>
          </cell>
          <cell r="P216">
            <v>0</v>
          </cell>
        </row>
        <row r="217">
          <cell r="B217">
            <v>51</v>
          </cell>
          <cell r="C217">
            <v>7</v>
          </cell>
          <cell r="D217">
            <v>17</v>
          </cell>
          <cell r="E217" t="str">
            <v>下里 謙太</v>
          </cell>
          <cell r="F217" t="str">
            <v>38 020 191</v>
          </cell>
          <cell r="G217" t="str">
            <v>甲南大学</v>
          </cell>
          <cell r="H217">
            <v>95.3</v>
          </cell>
          <cell r="I217">
            <v>93.1</v>
          </cell>
          <cell r="J217">
            <v>94.9</v>
          </cell>
          <cell r="K217">
            <v>98.1</v>
          </cell>
          <cell r="L217">
            <v>98.9</v>
          </cell>
          <cell r="M217">
            <v>95.6</v>
          </cell>
          <cell r="N217">
            <v>575.9</v>
          </cell>
          <cell r="O217">
            <v>14</v>
          </cell>
          <cell r="P217">
            <v>0</v>
          </cell>
        </row>
        <row r="218">
          <cell r="B218">
            <v>19</v>
          </cell>
          <cell r="C218">
            <v>7</v>
          </cell>
          <cell r="D218">
            <v>18</v>
          </cell>
          <cell r="E218" t="str">
            <v>小寺 智也</v>
          </cell>
          <cell r="F218" t="str">
            <v>37 019 362</v>
          </cell>
          <cell r="G218" t="str">
            <v>京都大学</v>
          </cell>
          <cell r="H218">
            <v>97.7</v>
          </cell>
          <cell r="I218">
            <v>101</v>
          </cell>
          <cell r="J218">
            <v>98.6</v>
          </cell>
          <cell r="K218">
            <v>97.8</v>
          </cell>
          <cell r="L218">
            <v>100.5</v>
          </cell>
          <cell r="M218">
            <v>99.6</v>
          </cell>
          <cell r="N218">
            <v>595.19999999999993</v>
          </cell>
          <cell r="O218">
            <v>19</v>
          </cell>
          <cell r="P218">
            <v>0</v>
          </cell>
        </row>
        <row r="219">
          <cell r="B219">
            <v>31</v>
          </cell>
          <cell r="C219">
            <v>7</v>
          </cell>
          <cell r="D219">
            <v>19</v>
          </cell>
          <cell r="E219" t="str">
            <v>寺田 芳紀</v>
          </cell>
          <cell r="F219" t="str">
            <v>36 017 459</v>
          </cell>
          <cell r="G219" t="str">
            <v>関西大学</v>
          </cell>
          <cell r="H219">
            <v>95.6</v>
          </cell>
          <cell r="I219">
            <v>95.8</v>
          </cell>
          <cell r="J219">
            <v>98.8</v>
          </cell>
          <cell r="K219">
            <v>98.6</v>
          </cell>
          <cell r="L219">
            <v>98.6</v>
          </cell>
          <cell r="M219">
            <v>100.9</v>
          </cell>
          <cell r="N219">
            <v>588.29999999999995</v>
          </cell>
          <cell r="O219">
            <v>22</v>
          </cell>
          <cell r="P219">
            <v>0</v>
          </cell>
        </row>
        <row r="220">
          <cell r="B220">
            <v>0</v>
          </cell>
          <cell r="C220">
            <v>7</v>
          </cell>
          <cell r="D220">
            <v>20</v>
          </cell>
          <cell r="E220">
            <v>0</v>
          </cell>
          <cell r="F220">
            <v>0</v>
          </cell>
          <cell r="G220">
            <v>0</v>
          </cell>
          <cell r="H220" t="str">
            <v>0</v>
          </cell>
          <cell r="I220" t="str">
            <v>0</v>
          </cell>
          <cell r="J220" t="str">
            <v>0</v>
          </cell>
          <cell r="K220" t="str">
            <v>0</v>
          </cell>
          <cell r="L220" t="str">
            <v>0</v>
          </cell>
          <cell r="M220" t="str">
            <v>0</v>
          </cell>
          <cell r="N220" t="str">
            <v>0</v>
          </cell>
          <cell r="O220" t="str">
            <v>0</v>
          </cell>
          <cell r="P220">
            <v>0</v>
          </cell>
        </row>
        <row r="221">
          <cell r="B221">
            <v>38</v>
          </cell>
          <cell r="C221">
            <v>7</v>
          </cell>
          <cell r="D221">
            <v>21</v>
          </cell>
          <cell r="E221" t="str">
            <v>伊勢 健</v>
          </cell>
          <cell r="F221" t="str">
            <v>38 020 683</v>
          </cell>
          <cell r="G221" t="str">
            <v>関西学院大学</v>
          </cell>
          <cell r="H221">
            <v>100</v>
          </cell>
          <cell r="I221">
            <v>93.6</v>
          </cell>
          <cell r="J221">
            <v>99.2</v>
          </cell>
          <cell r="K221">
            <v>98.4</v>
          </cell>
          <cell r="L221">
            <v>96.6</v>
          </cell>
          <cell r="M221">
            <v>95.4</v>
          </cell>
          <cell r="N221">
            <v>583.20000000000005</v>
          </cell>
          <cell r="O221">
            <v>23</v>
          </cell>
          <cell r="P221" t="str">
            <v>S6=95.4</v>
          </cell>
        </row>
        <row r="222">
          <cell r="B222">
            <v>37</v>
          </cell>
          <cell r="C222">
            <v>7</v>
          </cell>
          <cell r="D222">
            <v>22</v>
          </cell>
          <cell r="E222" t="str">
            <v>太田 昂輝</v>
          </cell>
          <cell r="F222" t="str">
            <v>39 021 937</v>
          </cell>
          <cell r="G222" t="str">
            <v>甲南大学</v>
          </cell>
          <cell r="H222">
            <v>98.5</v>
          </cell>
          <cell r="I222">
            <v>97</v>
          </cell>
          <cell r="J222">
            <v>98.5</v>
          </cell>
          <cell r="K222">
            <v>94.8</v>
          </cell>
          <cell r="L222">
            <v>95.9</v>
          </cell>
          <cell r="M222">
            <v>98.5</v>
          </cell>
          <cell r="N222">
            <v>583.20000000000005</v>
          </cell>
          <cell r="O222">
            <v>17</v>
          </cell>
          <cell r="P222" t="str">
            <v>S6=98.5</v>
          </cell>
        </row>
        <row r="223">
          <cell r="B223">
            <v>61</v>
          </cell>
          <cell r="C223">
            <v>7</v>
          </cell>
          <cell r="D223">
            <v>23</v>
          </cell>
          <cell r="E223" t="str">
            <v>原 誠次郎</v>
          </cell>
          <cell r="F223" t="str">
            <v>36 016 684</v>
          </cell>
          <cell r="G223" t="str">
            <v>立命館大学</v>
          </cell>
          <cell r="H223">
            <v>91.9</v>
          </cell>
          <cell r="I223">
            <v>96</v>
          </cell>
          <cell r="J223">
            <v>96.6</v>
          </cell>
          <cell r="K223">
            <v>93.9</v>
          </cell>
          <cell r="L223">
            <v>97.1</v>
          </cell>
          <cell r="M223">
            <v>92.8</v>
          </cell>
          <cell r="N223">
            <v>568.29999999999995</v>
          </cell>
          <cell r="O223">
            <v>13</v>
          </cell>
          <cell r="P223">
            <v>0</v>
          </cell>
        </row>
        <row r="224">
          <cell r="B224">
            <v>0</v>
          </cell>
          <cell r="C224">
            <v>7</v>
          </cell>
          <cell r="D224">
            <v>24</v>
          </cell>
          <cell r="E224">
            <v>0</v>
          </cell>
          <cell r="F224">
            <v>0</v>
          </cell>
          <cell r="G224">
            <v>0</v>
          </cell>
          <cell r="H224" t="str">
            <v>0</v>
          </cell>
          <cell r="I224" t="str">
            <v>0</v>
          </cell>
          <cell r="J224" t="str">
            <v>0</v>
          </cell>
          <cell r="K224" t="str">
            <v>0</v>
          </cell>
          <cell r="L224" t="str">
            <v>0</v>
          </cell>
          <cell r="M224" t="str">
            <v>0</v>
          </cell>
          <cell r="N224" t="str">
            <v>0</v>
          </cell>
          <cell r="O224" t="str">
            <v>0</v>
          </cell>
          <cell r="P224">
            <v>0</v>
          </cell>
        </row>
        <row r="225">
          <cell r="B225">
            <v>0</v>
          </cell>
          <cell r="C225">
            <v>7</v>
          </cell>
          <cell r="D225">
            <v>25</v>
          </cell>
          <cell r="E225">
            <v>0</v>
          </cell>
          <cell r="F225">
            <v>0</v>
          </cell>
          <cell r="G225">
            <v>0</v>
          </cell>
          <cell r="H225" t="str">
            <v>0</v>
          </cell>
          <cell r="I225" t="str">
            <v>0</v>
          </cell>
          <cell r="J225" t="str">
            <v>0</v>
          </cell>
          <cell r="K225" t="str">
            <v>0</v>
          </cell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>
            <v>0</v>
          </cell>
        </row>
        <row r="226">
          <cell r="B226">
            <v>0</v>
          </cell>
          <cell r="C226">
            <v>7</v>
          </cell>
          <cell r="D226">
            <v>26</v>
          </cell>
          <cell r="E226">
            <v>0</v>
          </cell>
          <cell r="F226">
            <v>0</v>
          </cell>
          <cell r="G226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 t="str">
            <v>0</v>
          </cell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>
            <v>0</v>
          </cell>
        </row>
        <row r="227">
          <cell r="B227">
            <v>0</v>
          </cell>
          <cell r="C227">
            <v>7</v>
          </cell>
          <cell r="D227">
            <v>27</v>
          </cell>
          <cell r="E227">
            <v>0</v>
          </cell>
          <cell r="F227">
            <v>0</v>
          </cell>
          <cell r="G227">
            <v>0</v>
          </cell>
          <cell r="H227" t="str">
            <v>0</v>
          </cell>
          <cell r="I227" t="str">
            <v>0</v>
          </cell>
          <cell r="J227" t="str">
            <v>0</v>
          </cell>
          <cell r="K227" t="str">
            <v>0</v>
          </cell>
          <cell r="L227" t="str">
            <v>0</v>
          </cell>
          <cell r="M227" t="str">
            <v>0</v>
          </cell>
          <cell r="N227" t="str">
            <v>0</v>
          </cell>
          <cell r="O227" t="str">
            <v>0</v>
          </cell>
          <cell r="P227">
            <v>0</v>
          </cell>
        </row>
        <row r="228">
          <cell r="B228">
            <v>0</v>
          </cell>
          <cell r="C228">
            <v>7</v>
          </cell>
          <cell r="D228">
            <v>28</v>
          </cell>
          <cell r="E228">
            <v>0</v>
          </cell>
          <cell r="F228">
            <v>0</v>
          </cell>
          <cell r="G228">
            <v>0</v>
          </cell>
          <cell r="H228" t="str">
            <v>0</v>
          </cell>
          <cell r="I228" t="str">
            <v>0</v>
          </cell>
          <cell r="J228" t="str">
            <v>0</v>
          </cell>
          <cell r="K228" t="str">
            <v>0</v>
          </cell>
          <cell r="L228" t="str">
            <v>0</v>
          </cell>
          <cell r="M228" t="str">
            <v>0</v>
          </cell>
          <cell r="N228" t="str">
            <v>0</v>
          </cell>
          <cell r="O228" t="str">
            <v>0</v>
          </cell>
          <cell r="P228">
            <v>0</v>
          </cell>
        </row>
        <row r="229">
          <cell r="B229">
            <v>0</v>
          </cell>
          <cell r="C229">
            <v>7</v>
          </cell>
          <cell r="D229">
            <v>29</v>
          </cell>
          <cell r="E229">
            <v>0</v>
          </cell>
          <cell r="F229">
            <v>0</v>
          </cell>
          <cell r="G229">
            <v>0</v>
          </cell>
          <cell r="H229" t="str">
            <v>0</v>
          </cell>
          <cell r="I229" t="str">
            <v>0</v>
          </cell>
          <cell r="J229" t="str">
            <v>0</v>
          </cell>
          <cell r="K229" t="str">
            <v>0</v>
          </cell>
          <cell r="L229" t="str">
            <v>0</v>
          </cell>
          <cell r="M229" t="str">
            <v>0</v>
          </cell>
          <cell r="N229" t="str">
            <v>0</v>
          </cell>
          <cell r="O229" t="str">
            <v>0</v>
          </cell>
          <cell r="P229">
            <v>0</v>
          </cell>
        </row>
        <row r="230">
          <cell r="B230">
            <v>0</v>
          </cell>
          <cell r="C230">
            <v>7</v>
          </cell>
          <cell r="D230">
            <v>30</v>
          </cell>
          <cell r="E230">
            <v>0</v>
          </cell>
          <cell r="F230">
            <v>0</v>
          </cell>
          <cell r="G230">
            <v>0</v>
          </cell>
          <cell r="H230" t="str">
            <v>0</v>
          </cell>
          <cell r="I230" t="str">
            <v>0</v>
          </cell>
          <cell r="J230" t="str">
            <v>0</v>
          </cell>
          <cell r="K230" t="str">
            <v>0</v>
          </cell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>
            <v>0</v>
          </cell>
        </row>
        <row r="231">
          <cell r="B231">
            <v>0</v>
          </cell>
          <cell r="C231">
            <v>7</v>
          </cell>
          <cell r="D231">
            <v>31</v>
          </cell>
          <cell r="E231">
            <v>0</v>
          </cell>
          <cell r="F231">
            <v>0</v>
          </cell>
          <cell r="G231">
            <v>0</v>
          </cell>
          <cell r="H231" t="str">
            <v>0</v>
          </cell>
          <cell r="I231" t="str">
            <v>0</v>
          </cell>
          <cell r="J231" t="str">
            <v>0</v>
          </cell>
          <cell r="K231" t="str">
            <v>0</v>
          </cell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>
            <v>0</v>
          </cell>
        </row>
        <row r="232">
          <cell r="B232">
            <v>0</v>
          </cell>
          <cell r="C232">
            <v>7</v>
          </cell>
          <cell r="D232">
            <v>32</v>
          </cell>
          <cell r="E232">
            <v>0</v>
          </cell>
          <cell r="F232">
            <v>0</v>
          </cell>
          <cell r="G232">
            <v>0</v>
          </cell>
          <cell r="H232" t="str">
            <v>0</v>
          </cell>
          <cell r="I232" t="str">
            <v>0</v>
          </cell>
          <cell r="J232" t="str">
            <v>0</v>
          </cell>
          <cell r="K232" t="str">
            <v>0</v>
          </cell>
          <cell r="L232" t="str">
            <v>0</v>
          </cell>
          <cell r="M232" t="str">
            <v>0</v>
          </cell>
          <cell r="N232" t="str">
            <v>0</v>
          </cell>
          <cell r="O232" t="str">
            <v>0</v>
          </cell>
          <cell r="P232">
            <v>0</v>
          </cell>
        </row>
        <row r="233">
          <cell r="B233">
            <v>0</v>
          </cell>
          <cell r="C233">
            <v>7</v>
          </cell>
          <cell r="D233">
            <v>33</v>
          </cell>
          <cell r="E233">
            <v>0</v>
          </cell>
          <cell r="F233">
            <v>0</v>
          </cell>
          <cell r="G233">
            <v>0</v>
          </cell>
          <cell r="H233" t="str">
            <v>0</v>
          </cell>
          <cell r="I233" t="str">
            <v>0</v>
          </cell>
          <cell r="J233" t="str">
            <v>0</v>
          </cell>
          <cell r="K233" t="str">
            <v>0</v>
          </cell>
          <cell r="L233" t="str">
            <v>0</v>
          </cell>
          <cell r="M233" t="str">
            <v>0</v>
          </cell>
          <cell r="N233" t="str">
            <v>0</v>
          </cell>
          <cell r="O233" t="str">
            <v>0</v>
          </cell>
          <cell r="P233">
            <v>0</v>
          </cell>
        </row>
        <row r="234">
          <cell r="B234">
            <v>0</v>
          </cell>
          <cell r="C234">
            <v>8</v>
          </cell>
          <cell r="D234">
            <v>1</v>
          </cell>
          <cell r="E234">
            <v>0</v>
          </cell>
          <cell r="F234">
            <v>0</v>
          </cell>
          <cell r="G234">
            <v>0</v>
          </cell>
          <cell r="H234" t="str">
            <v>0</v>
          </cell>
          <cell r="I234" t="str">
            <v>0</v>
          </cell>
          <cell r="J234" t="str">
            <v>0</v>
          </cell>
          <cell r="K234" t="str">
            <v>0</v>
          </cell>
          <cell r="L234" t="str">
            <v>0</v>
          </cell>
          <cell r="M234" t="str">
            <v>0</v>
          </cell>
          <cell r="N234" t="str">
            <v>0</v>
          </cell>
          <cell r="O234" t="str">
            <v>0</v>
          </cell>
          <cell r="P234">
            <v>0</v>
          </cell>
        </row>
        <row r="235">
          <cell r="B235">
            <v>0</v>
          </cell>
          <cell r="C235">
            <v>8</v>
          </cell>
          <cell r="D235">
            <v>2</v>
          </cell>
          <cell r="E235">
            <v>0</v>
          </cell>
          <cell r="F235">
            <v>0</v>
          </cell>
          <cell r="G235">
            <v>0</v>
          </cell>
          <cell r="H235" t="str">
            <v>0</v>
          </cell>
          <cell r="I235" t="str">
            <v>0</v>
          </cell>
          <cell r="J235" t="str">
            <v>0</v>
          </cell>
          <cell r="K235" t="str">
            <v>0</v>
          </cell>
          <cell r="L235" t="str">
            <v>0</v>
          </cell>
          <cell r="M235" t="str">
            <v>0</v>
          </cell>
          <cell r="N235" t="str">
            <v>0</v>
          </cell>
          <cell r="O235" t="str">
            <v>0</v>
          </cell>
          <cell r="P235">
            <v>0</v>
          </cell>
        </row>
        <row r="236">
          <cell r="B236">
            <v>0</v>
          </cell>
          <cell r="C236">
            <v>8</v>
          </cell>
          <cell r="D236">
            <v>3</v>
          </cell>
          <cell r="E236">
            <v>0</v>
          </cell>
          <cell r="F236">
            <v>0</v>
          </cell>
          <cell r="G236">
            <v>0</v>
          </cell>
          <cell r="H236" t="str">
            <v>0</v>
          </cell>
          <cell r="I236" t="str">
            <v>0</v>
          </cell>
          <cell r="J236" t="str">
            <v>0</v>
          </cell>
          <cell r="K236" t="str">
            <v>0</v>
          </cell>
          <cell r="L236" t="str">
            <v>0</v>
          </cell>
          <cell r="M236" t="str">
            <v>0</v>
          </cell>
          <cell r="N236" t="str">
            <v>0</v>
          </cell>
          <cell r="O236" t="str">
            <v>0</v>
          </cell>
          <cell r="P236">
            <v>0</v>
          </cell>
        </row>
        <row r="237">
          <cell r="B237">
            <v>0</v>
          </cell>
          <cell r="C237">
            <v>8</v>
          </cell>
          <cell r="D237">
            <v>4</v>
          </cell>
          <cell r="E237">
            <v>0</v>
          </cell>
          <cell r="F237">
            <v>0</v>
          </cell>
          <cell r="G237">
            <v>0</v>
          </cell>
          <cell r="H237" t="str">
            <v>0</v>
          </cell>
          <cell r="I237" t="str">
            <v>0</v>
          </cell>
          <cell r="J237" t="str">
            <v>0</v>
          </cell>
          <cell r="K237" t="str">
            <v>0</v>
          </cell>
          <cell r="L237" t="str">
            <v>0</v>
          </cell>
          <cell r="M237" t="str">
            <v>0</v>
          </cell>
          <cell r="N237" t="str">
            <v>0</v>
          </cell>
          <cell r="O237" t="str">
            <v>0</v>
          </cell>
          <cell r="P237">
            <v>0</v>
          </cell>
        </row>
        <row r="238">
          <cell r="B238">
            <v>0</v>
          </cell>
          <cell r="C238">
            <v>8</v>
          </cell>
          <cell r="D238">
            <v>5</v>
          </cell>
          <cell r="E238">
            <v>0</v>
          </cell>
          <cell r="F238">
            <v>0</v>
          </cell>
          <cell r="G238">
            <v>0</v>
          </cell>
          <cell r="H238" t="str">
            <v>0</v>
          </cell>
          <cell r="I238" t="str">
            <v>0</v>
          </cell>
          <cell r="J238" t="str">
            <v>0</v>
          </cell>
          <cell r="K238" t="str">
            <v>0</v>
          </cell>
          <cell r="L238" t="str">
            <v>0</v>
          </cell>
          <cell r="M238" t="str">
            <v>0</v>
          </cell>
          <cell r="N238" t="str">
            <v>0</v>
          </cell>
          <cell r="O238" t="str">
            <v>0</v>
          </cell>
          <cell r="P238">
            <v>0</v>
          </cell>
        </row>
        <row r="239">
          <cell r="B239">
            <v>0</v>
          </cell>
          <cell r="C239">
            <v>8</v>
          </cell>
          <cell r="D239">
            <v>6</v>
          </cell>
          <cell r="E239">
            <v>0</v>
          </cell>
          <cell r="F239">
            <v>0</v>
          </cell>
          <cell r="G239">
            <v>0</v>
          </cell>
          <cell r="H239" t="str">
            <v>0</v>
          </cell>
          <cell r="I239" t="str">
            <v>0</v>
          </cell>
          <cell r="J239" t="str">
            <v>0</v>
          </cell>
          <cell r="K239" t="str">
            <v>0</v>
          </cell>
          <cell r="L239" t="str">
            <v>0</v>
          </cell>
          <cell r="M239" t="str">
            <v>0</v>
          </cell>
          <cell r="N239" t="str">
            <v>0</v>
          </cell>
          <cell r="O239" t="str">
            <v>0</v>
          </cell>
          <cell r="P239">
            <v>0</v>
          </cell>
        </row>
        <row r="240">
          <cell r="B240">
            <v>0</v>
          </cell>
          <cell r="C240">
            <v>8</v>
          </cell>
          <cell r="D240">
            <v>7</v>
          </cell>
          <cell r="E240">
            <v>0</v>
          </cell>
          <cell r="F240">
            <v>0</v>
          </cell>
          <cell r="G240">
            <v>0</v>
          </cell>
          <cell r="H240" t="str">
            <v>0</v>
          </cell>
          <cell r="I240" t="str">
            <v>0</v>
          </cell>
          <cell r="J240" t="str">
            <v>0</v>
          </cell>
          <cell r="K240" t="str">
            <v>0</v>
          </cell>
          <cell r="L240" t="str">
            <v>0</v>
          </cell>
          <cell r="M240" t="str">
            <v>0</v>
          </cell>
          <cell r="N240" t="str">
            <v>0</v>
          </cell>
          <cell r="O240" t="str">
            <v>0</v>
          </cell>
          <cell r="P240">
            <v>0</v>
          </cell>
        </row>
        <row r="241">
          <cell r="B241">
            <v>0</v>
          </cell>
          <cell r="C241">
            <v>8</v>
          </cell>
          <cell r="D241">
            <v>8</v>
          </cell>
          <cell r="E241">
            <v>0</v>
          </cell>
          <cell r="F241">
            <v>0</v>
          </cell>
          <cell r="G241">
            <v>0</v>
          </cell>
          <cell r="H241" t="str">
            <v>0</v>
          </cell>
          <cell r="I241" t="str">
            <v>0</v>
          </cell>
          <cell r="J241" t="str">
            <v>0</v>
          </cell>
          <cell r="K241" t="str">
            <v>0</v>
          </cell>
          <cell r="L241" t="str">
            <v>0</v>
          </cell>
          <cell r="M241" t="str">
            <v>0</v>
          </cell>
          <cell r="N241" t="str">
            <v>0</v>
          </cell>
          <cell r="O241" t="str">
            <v>0</v>
          </cell>
          <cell r="P241">
            <v>0</v>
          </cell>
        </row>
        <row r="242">
          <cell r="B242">
            <v>0</v>
          </cell>
          <cell r="C242">
            <v>8</v>
          </cell>
          <cell r="D242">
            <v>9</v>
          </cell>
          <cell r="E242">
            <v>0</v>
          </cell>
          <cell r="F242">
            <v>0</v>
          </cell>
          <cell r="G242">
            <v>0</v>
          </cell>
          <cell r="H242" t="str">
            <v>0</v>
          </cell>
          <cell r="I242" t="str">
            <v>0</v>
          </cell>
          <cell r="J242" t="str">
            <v>0</v>
          </cell>
          <cell r="K242" t="str">
            <v>0</v>
          </cell>
          <cell r="L242" t="str">
            <v>0</v>
          </cell>
          <cell r="M242" t="str">
            <v>0</v>
          </cell>
          <cell r="N242" t="str">
            <v>0</v>
          </cell>
          <cell r="O242" t="str">
            <v>0</v>
          </cell>
          <cell r="P242">
            <v>0</v>
          </cell>
        </row>
        <row r="243">
          <cell r="B243">
            <v>0</v>
          </cell>
          <cell r="C243">
            <v>8</v>
          </cell>
          <cell r="D243">
            <v>10</v>
          </cell>
          <cell r="E243">
            <v>0</v>
          </cell>
          <cell r="F243">
            <v>0</v>
          </cell>
          <cell r="G243">
            <v>0</v>
          </cell>
          <cell r="H243" t="str">
            <v>0</v>
          </cell>
          <cell r="I243" t="str">
            <v>0</v>
          </cell>
          <cell r="J243" t="str">
            <v>0</v>
          </cell>
          <cell r="K243" t="str">
            <v>0</v>
          </cell>
          <cell r="L243" t="str">
            <v>0</v>
          </cell>
          <cell r="M243" t="str">
            <v>0</v>
          </cell>
          <cell r="N243" t="str">
            <v>0</v>
          </cell>
          <cell r="O243" t="str">
            <v>0</v>
          </cell>
          <cell r="P243">
            <v>0</v>
          </cell>
        </row>
        <row r="244">
          <cell r="B244">
            <v>0</v>
          </cell>
          <cell r="C244">
            <v>8</v>
          </cell>
          <cell r="D244">
            <v>11</v>
          </cell>
          <cell r="E244">
            <v>0</v>
          </cell>
          <cell r="F244">
            <v>0</v>
          </cell>
          <cell r="G244">
            <v>0</v>
          </cell>
          <cell r="H244" t="str">
            <v>0</v>
          </cell>
          <cell r="I244" t="str">
            <v>0</v>
          </cell>
          <cell r="J244" t="str">
            <v>0</v>
          </cell>
          <cell r="K244" t="str">
            <v>0</v>
          </cell>
          <cell r="L244" t="str">
            <v>0</v>
          </cell>
          <cell r="M244" t="str">
            <v>0</v>
          </cell>
          <cell r="N244" t="str">
            <v>0</v>
          </cell>
          <cell r="O244" t="str">
            <v>0</v>
          </cell>
          <cell r="P244">
            <v>0</v>
          </cell>
        </row>
        <row r="245">
          <cell r="B245">
            <v>0</v>
          </cell>
          <cell r="C245">
            <v>8</v>
          </cell>
          <cell r="D245">
            <v>12</v>
          </cell>
          <cell r="E245">
            <v>0</v>
          </cell>
          <cell r="F245">
            <v>0</v>
          </cell>
          <cell r="G245">
            <v>0</v>
          </cell>
          <cell r="H245" t="str">
            <v>0</v>
          </cell>
          <cell r="I245" t="str">
            <v>0</v>
          </cell>
          <cell r="J245" t="str">
            <v>0</v>
          </cell>
          <cell r="K245" t="str">
            <v>0</v>
          </cell>
          <cell r="L245" t="str">
            <v>0</v>
          </cell>
          <cell r="M245" t="str">
            <v>0</v>
          </cell>
          <cell r="N245" t="str">
            <v>0</v>
          </cell>
          <cell r="O245" t="str">
            <v>0</v>
          </cell>
          <cell r="P245">
            <v>0</v>
          </cell>
        </row>
        <row r="246">
          <cell r="B246">
            <v>0</v>
          </cell>
          <cell r="C246">
            <v>8</v>
          </cell>
          <cell r="D246">
            <v>13</v>
          </cell>
          <cell r="E246">
            <v>0</v>
          </cell>
          <cell r="F246">
            <v>0</v>
          </cell>
          <cell r="G246">
            <v>0</v>
          </cell>
          <cell r="H246" t="str">
            <v>0</v>
          </cell>
          <cell r="I246" t="str">
            <v>0</v>
          </cell>
          <cell r="J246" t="str">
            <v>0</v>
          </cell>
          <cell r="K246" t="str">
            <v>0</v>
          </cell>
          <cell r="L246" t="str">
            <v>0</v>
          </cell>
          <cell r="M246" t="str">
            <v>0</v>
          </cell>
          <cell r="N246" t="str">
            <v>0</v>
          </cell>
          <cell r="O246" t="str">
            <v>0</v>
          </cell>
          <cell r="P246">
            <v>0</v>
          </cell>
        </row>
        <row r="247">
          <cell r="B247">
            <v>0</v>
          </cell>
          <cell r="C247">
            <v>8</v>
          </cell>
          <cell r="D247">
            <v>14</v>
          </cell>
          <cell r="E247">
            <v>0</v>
          </cell>
          <cell r="F247">
            <v>0</v>
          </cell>
          <cell r="G247">
            <v>0</v>
          </cell>
          <cell r="H247" t="str">
            <v>0</v>
          </cell>
          <cell r="I247" t="str">
            <v>0</v>
          </cell>
          <cell r="J247" t="str">
            <v>0</v>
          </cell>
          <cell r="K247" t="str">
            <v>0</v>
          </cell>
          <cell r="L247" t="str">
            <v>0</v>
          </cell>
          <cell r="M247" t="str">
            <v>0</v>
          </cell>
          <cell r="N247" t="str">
            <v>0</v>
          </cell>
          <cell r="O247" t="str">
            <v>0</v>
          </cell>
          <cell r="P247">
            <v>0</v>
          </cell>
        </row>
        <row r="248">
          <cell r="B248">
            <v>0</v>
          </cell>
          <cell r="C248">
            <v>8</v>
          </cell>
          <cell r="D248">
            <v>15</v>
          </cell>
          <cell r="E248">
            <v>0</v>
          </cell>
          <cell r="F248">
            <v>0</v>
          </cell>
          <cell r="G248">
            <v>0</v>
          </cell>
          <cell r="H248" t="str">
            <v>0</v>
          </cell>
          <cell r="I248" t="str">
            <v>0</v>
          </cell>
          <cell r="J248" t="str">
            <v>0</v>
          </cell>
          <cell r="K248" t="str">
            <v>0</v>
          </cell>
          <cell r="L248" t="str">
            <v>0</v>
          </cell>
          <cell r="M248" t="str">
            <v>0</v>
          </cell>
          <cell r="N248" t="str">
            <v>0</v>
          </cell>
          <cell r="O248" t="str">
            <v>0</v>
          </cell>
          <cell r="P248">
            <v>0</v>
          </cell>
        </row>
        <row r="249">
          <cell r="B249">
            <v>0</v>
          </cell>
          <cell r="C249">
            <v>8</v>
          </cell>
          <cell r="D249">
            <v>16</v>
          </cell>
          <cell r="E249">
            <v>0</v>
          </cell>
          <cell r="F249">
            <v>0</v>
          </cell>
          <cell r="G249">
            <v>0</v>
          </cell>
          <cell r="H249" t="str">
            <v>0</v>
          </cell>
          <cell r="I249" t="str">
            <v>0</v>
          </cell>
          <cell r="J249" t="str">
            <v>0</v>
          </cell>
          <cell r="K249" t="str">
            <v>0</v>
          </cell>
          <cell r="L249" t="str">
            <v>0</v>
          </cell>
          <cell r="M249" t="str">
            <v>0</v>
          </cell>
          <cell r="N249" t="str">
            <v>0</v>
          </cell>
          <cell r="O249" t="str">
            <v>0</v>
          </cell>
          <cell r="P249">
            <v>0</v>
          </cell>
        </row>
        <row r="250">
          <cell r="B250">
            <v>0</v>
          </cell>
          <cell r="C250">
            <v>8</v>
          </cell>
          <cell r="D250">
            <v>17</v>
          </cell>
          <cell r="E250">
            <v>0</v>
          </cell>
          <cell r="F250">
            <v>0</v>
          </cell>
          <cell r="G250">
            <v>0</v>
          </cell>
          <cell r="H250" t="str">
            <v>0</v>
          </cell>
          <cell r="I250" t="str">
            <v>0</v>
          </cell>
          <cell r="J250" t="str">
            <v>0</v>
          </cell>
          <cell r="K250" t="str">
            <v>0</v>
          </cell>
          <cell r="L250" t="str">
            <v>0</v>
          </cell>
          <cell r="M250" t="str">
            <v>0</v>
          </cell>
          <cell r="N250" t="str">
            <v>0</v>
          </cell>
          <cell r="O250" t="str">
            <v>0</v>
          </cell>
          <cell r="P250">
            <v>0</v>
          </cell>
        </row>
        <row r="251">
          <cell r="B251">
            <v>0</v>
          </cell>
          <cell r="C251">
            <v>8</v>
          </cell>
          <cell r="D251">
            <v>18</v>
          </cell>
          <cell r="E251">
            <v>0</v>
          </cell>
          <cell r="F251">
            <v>0</v>
          </cell>
          <cell r="G251">
            <v>0</v>
          </cell>
          <cell r="H251" t="str">
            <v>0</v>
          </cell>
          <cell r="I251" t="str">
            <v>0</v>
          </cell>
          <cell r="J251" t="str">
            <v>0</v>
          </cell>
          <cell r="K251" t="str">
            <v>0</v>
          </cell>
          <cell r="L251" t="str">
            <v>0</v>
          </cell>
          <cell r="M251" t="str">
            <v>0</v>
          </cell>
          <cell r="N251" t="str">
            <v>0</v>
          </cell>
          <cell r="O251" t="str">
            <v>0</v>
          </cell>
          <cell r="P251">
            <v>0</v>
          </cell>
        </row>
        <row r="252">
          <cell r="B252">
            <v>0</v>
          </cell>
          <cell r="C252">
            <v>8</v>
          </cell>
          <cell r="D252">
            <v>19</v>
          </cell>
          <cell r="E252">
            <v>0</v>
          </cell>
          <cell r="F252">
            <v>0</v>
          </cell>
          <cell r="G252">
            <v>0</v>
          </cell>
          <cell r="H252" t="str">
            <v>0</v>
          </cell>
          <cell r="I252" t="str">
            <v>0</v>
          </cell>
          <cell r="J252" t="str">
            <v>0</v>
          </cell>
          <cell r="K252" t="str">
            <v>0</v>
          </cell>
          <cell r="L252" t="str">
            <v>0</v>
          </cell>
          <cell r="M252" t="str">
            <v>0</v>
          </cell>
          <cell r="N252" t="str">
            <v>0</v>
          </cell>
          <cell r="O252" t="str">
            <v>0</v>
          </cell>
          <cell r="P252">
            <v>0</v>
          </cell>
        </row>
        <row r="253">
          <cell r="B253">
            <v>0</v>
          </cell>
          <cell r="C253">
            <v>8</v>
          </cell>
          <cell r="D253">
            <v>20</v>
          </cell>
          <cell r="E253">
            <v>0</v>
          </cell>
          <cell r="F253">
            <v>0</v>
          </cell>
          <cell r="G253">
            <v>0</v>
          </cell>
          <cell r="H253" t="str">
            <v>0</v>
          </cell>
          <cell r="I253" t="str">
            <v>0</v>
          </cell>
          <cell r="J253" t="str">
            <v>0</v>
          </cell>
          <cell r="K253" t="str">
            <v>0</v>
          </cell>
          <cell r="L253" t="str">
            <v>0</v>
          </cell>
          <cell r="M253" t="str">
            <v>0</v>
          </cell>
          <cell r="N253" t="str">
            <v>0</v>
          </cell>
          <cell r="O253" t="str">
            <v>0</v>
          </cell>
          <cell r="P253">
            <v>0</v>
          </cell>
        </row>
        <row r="254">
          <cell r="B254">
            <v>0</v>
          </cell>
          <cell r="C254">
            <v>8</v>
          </cell>
          <cell r="D254">
            <v>21</v>
          </cell>
          <cell r="E254">
            <v>0</v>
          </cell>
          <cell r="F254">
            <v>0</v>
          </cell>
          <cell r="G254">
            <v>0</v>
          </cell>
          <cell r="H254" t="str">
            <v>0</v>
          </cell>
          <cell r="I254" t="str">
            <v>0</v>
          </cell>
          <cell r="J254" t="str">
            <v>0</v>
          </cell>
          <cell r="K254" t="str">
            <v>0</v>
          </cell>
          <cell r="L254" t="str">
            <v>0</v>
          </cell>
          <cell r="M254" t="str">
            <v>0</v>
          </cell>
          <cell r="N254" t="str">
            <v>0</v>
          </cell>
          <cell r="O254" t="str">
            <v>0</v>
          </cell>
          <cell r="P254">
            <v>0</v>
          </cell>
        </row>
        <row r="255">
          <cell r="B255">
            <v>0</v>
          </cell>
          <cell r="C255">
            <v>8</v>
          </cell>
          <cell r="D255">
            <v>22</v>
          </cell>
          <cell r="E255">
            <v>0</v>
          </cell>
          <cell r="F255">
            <v>0</v>
          </cell>
          <cell r="G255">
            <v>0</v>
          </cell>
          <cell r="H255" t="str">
            <v>0</v>
          </cell>
          <cell r="I255" t="str">
            <v>0</v>
          </cell>
          <cell r="J255" t="str">
            <v>0</v>
          </cell>
          <cell r="K255" t="str">
            <v>0</v>
          </cell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>
            <v>0</v>
          </cell>
        </row>
        <row r="256">
          <cell r="B256">
            <v>0</v>
          </cell>
          <cell r="C256">
            <v>8</v>
          </cell>
          <cell r="D256">
            <v>23</v>
          </cell>
          <cell r="E256">
            <v>0</v>
          </cell>
          <cell r="F256">
            <v>0</v>
          </cell>
          <cell r="G256">
            <v>0</v>
          </cell>
          <cell r="H256" t="str">
            <v>0</v>
          </cell>
          <cell r="I256" t="str">
            <v>0</v>
          </cell>
          <cell r="J256" t="str">
            <v>0</v>
          </cell>
          <cell r="K256" t="str">
            <v>0</v>
          </cell>
          <cell r="L256" t="str">
            <v>0</v>
          </cell>
          <cell r="M256" t="str">
            <v>0</v>
          </cell>
          <cell r="N256" t="str">
            <v>0</v>
          </cell>
          <cell r="O256" t="str">
            <v>0</v>
          </cell>
          <cell r="P256">
            <v>0</v>
          </cell>
        </row>
        <row r="257">
          <cell r="B257">
            <v>0</v>
          </cell>
          <cell r="C257">
            <v>8</v>
          </cell>
          <cell r="D257">
            <v>24</v>
          </cell>
          <cell r="E257">
            <v>0</v>
          </cell>
          <cell r="F257">
            <v>0</v>
          </cell>
          <cell r="G257">
            <v>0</v>
          </cell>
          <cell r="H257" t="str">
            <v>0</v>
          </cell>
          <cell r="I257" t="str">
            <v>0</v>
          </cell>
          <cell r="J257" t="str">
            <v>0</v>
          </cell>
          <cell r="K257" t="str">
            <v>0</v>
          </cell>
          <cell r="L257" t="str">
            <v>0</v>
          </cell>
          <cell r="M257" t="str">
            <v>0</v>
          </cell>
          <cell r="N257" t="str">
            <v>0</v>
          </cell>
          <cell r="O257" t="str">
            <v>0</v>
          </cell>
          <cell r="P257">
            <v>0</v>
          </cell>
        </row>
        <row r="258">
          <cell r="B258">
            <v>0</v>
          </cell>
          <cell r="C258">
            <v>8</v>
          </cell>
          <cell r="D258">
            <v>25</v>
          </cell>
          <cell r="E258">
            <v>0</v>
          </cell>
          <cell r="F258">
            <v>0</v>
          </cell>
          <cell r="G258">
            <v>0</v>
          </cell>
          <cell r="H258" t="str">
            <v>0</v>
          </cell>
          <cell r="I258" t="str">
            <v>0</v>
          </cell>
          <cell r="J258" t="str">
            <v>0</v>
          </cell>
          <cell r="K258" t="str">
            <v>0</v>
          </cell>
          <cell r="L258" t="str">
            <v>0</v>
          </cell>
          <cell r="M258" t="str">
            <v>0</v>
          </cell>
          <cell r="N258" t="str">
            <v>0</v>
          </cell>
          <cell r="O258" t="str">
            <v>0</v>
          </cell>
          <cell r="P258">
            <v>0</v>
          </cell>
        </row>
        <row r="259">
          <cell r="B259">
            <v>0</v>
          </cell>
          <cell r="C259">
            <v>8</v>
          </cell>
          <cell r="D259">
            <v>26</v>
          </cell>
          <cell r="E259">
            <v>0</v>
          </cell>
          <cell r="F259">
            <v>0</v>
          </cell>
          <cell r="G259">
            <v>0</v>
          </cell>
          <cell r="H259" t="str">
            <v>0</v>
          </cell>
          <cell r="I259" t="str">
            <v>0</v>
          </cell>
          <cell r="J259" t="str">
            <v>0</v>
          </cell>
          <cell r="K259" t="str">
            <v>0</v>
          </cell>
          <cell r="L259" t="str">
            <v>0</v>
          </cell>
          <cell r="M259" t="str">
            <v>0</v>
          </cell>
          <cell r="N259" t="str">
            <v>0</v>
          </cell>
          <cell r="O259" t="str">
            <v>0</v>
          </cell>
          <cell r="P259">
            <v>0</v>
          </cell>
        </row>
        <row r="260">
          <cell r="B260">
            <v>0</v>
          </cell>
          <cell r="C260">
            <v>8</v>
          </cell>
          <cell r="D260">
            <v>27</v>
          </cell>
          <cell r="E260">
            <v>0</v>
          </cell>
          <cell r="F260">
            <v>0</v>
          </cell>
          <cell r="G260">
            <v>0</v>
          </cell>
          <cell r="H260" t="str">
            <v>0</v>
          </cell>
          <cell r="I260" t="str">
            <v>0</v>
          </cell>
          <cell r="J260" t="str">
            <v>0</v>
          </cell>
          <cell r="K260" t="str">
            <v>0</v>
          </cell>
          <cell r="L260" t="str">
            <v>0</v>
          </cell>
          <cell r="M260" t="str">
            <v>0</v>
          </cell>
          <cell r="N260" t="str">
            <v>0</v>
          </cell>
          <cell r="O260" t="str">
            <v>0</v>
          </cell>
          <cell r="P260">
            <v>0</v>
          </cell>
        </row>
        <row r="261">
          <cell r="B261">
            <v>0</v>
          </cell>
          <cell r="C261">
            <v>8</v>
          </cell>
          <cell r="D261">
            <v>28</v>
          </cell>
          <cell r="E261">
            <v>0</v>
          </cell>
          <cell r="F261">
            <v>0</v>
          </cell>
          <cell r="G261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 t="str">
            <v>0</v>
          </cell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>
            <v>0</v>
          </cell>
        </row>
        <row r="262">
          <cell r="B262">
            <v>0</v>
          </cell>
          <cell r="C262">
            <v>8</v>
          </cell>
          <cell r="D262">
            <v>29</v>
          </cell>
          <cell r="E262">
            <v>0</v>
          </cell>
          <cell r="F262">
            <v>0</v>
          </cell>
          <cell r="G262">
            <v>0</v>
          </cell>
          <cell r="H262" t="str">
            <v>0</v>
          </cell>
          <cell r="I262" t="str">
            <v>0</v>
          </cell>
          <cell r="J262" t="str">
            <v>0</v>
          </cell>
          <cell r="K262" t="str">
            <v>0</v>
          </cell>
          <cell r="L262" t="str">
            <v>0</v>
          </cell>
          <cell r="M262" t="str">
            <v>0</v>
          </cell>
          <cell r="N262" t="str">
            <v>0</v>
          </cell>
          <cell r="O262" t="str">
            <v>0</v>
          </cell>
          <cell r="P262">
            <v>0</v>
          </cell>
        </row>
        <row r="263">
          <cell r="B263">
            <v>0</v>
          </cell>
          <cell r="C263">
            <v>8</v>
          </cell>
          <cell r="D263">
            <v>30</v>
          </cell>
          <cell r="E263">
            <v>0</v>
          </cell>
          <cell r="F263">
            <v>0</v>
          </cell>
          <cell r="G263">
            <v>0</v>
          </cell>
          <cell r="H263" t="str">
            <v>0</v>
          </cell>
          <cell r="I263" t="str">
            <v>0</v>
          </cell>
          <cell r="J263" t="str">
            <v>0</v>
          </cell>
          <cell r="K263" t="str">
            <v>0</v>
          </cell>
          <cell r="L263" t="str">
            <v>0</v>
          </cell>
          <cell r="M263" t="str">
            <v>0</v>
          </cell>
          <cell r="N263" t="str">
            <v>0</v>
          </cell>
          <cell r="O263" t="str">
            <v>0</v>
          </cell>
          <cell r="P263">
            <v>0</v>
          </cell>
        </row>
        <row r="264">
          <cell r="B264">
            <v>0</v>
          </cell>
          <cell r="C264">
            <v>8</v>
          </cell>
          <cell r="D264">
            <v>31</v>
          </cell>
          <cell r="E264">
            <v>0</v>
          </cell>
          <cell r="F264">
            <v>0</v>
          </cell>
          <cell r="G264">
            <v>0</v>
          </cell>
          <cell r="H264" t="str">
            <v>0</v>
          </cell>
          <cell r="I264" t="str">
            <v>0</v>
          </cell>
          <cell r="J264" t="str">
            <v>0</v>
          </cell>
          <cell r="K264" t="str">
            <v>0</v>
          </cell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>
            <v>0</v>
          </cell>
        </row>
        <row r="265">
          <cell r="B265">
            <v>0</v>
          </cell>
          <cell r="C265">
            <v>8</v>
          </cell>
          <cell r="D265">
            <v>32</v>
          </cell>
          <cell r="E265">
            <v>0</v>
          </cell>
          <cell r="F265">
            <v>0</v>
          </cell>
          <cell r="G265">
            <v>0</v>
          </cell>
          <cell r="H265" t="str">
            <v>0</v>
          </cell>
          <cell r="I265" t="str">
            <v>0</v>
          </cell>
          <cell r="J265" t="str">
            <v>0</v>
          </cell>
          <cell r="K265" t="str">
            <v>0</v>
          </cell>
          <cell r="L265" t="str">
            <v>0</v>
          </cell>
          <cell r="M265" t="str">
            <v>0</v>
          </cell>
          <cell r="N265" t="str">
            <v>0</v>
          </cell>
          <cell r="O265" t="str">
            <v>0</v>
          </cell>
          <cell r="P265">
            <v>0</v>
          </cell>
        </row>
        <row r="266">
          <cell r="B266">
            <v>0</v>
          </cell>
          <cell r="C266">
            <v>8</v>
          </cell>
          <cell r="D266">
            <v>33</v>
          </cell>
          <cell r="E266">
            <v>0</v>
          </cell>
          <cell r="F266">
            <v>0</v>
          </cell>
          <cell r="G266">
            <v>0</v>
          </cell>
          <cell r="H266" t="str">
            <v>0</v>
          </cell>
          <cell r="I266" t="str">
            <v>0</v>
          </cell>
          <cell r="J266" t="str">
            <v>0</v>
          </cell>
          <cell r="K266" t="str">
            <v>0</v>
          </cell>
          <cell r="L266" t="str">
            <v>0</v>
          </cell>
          <cell r="M266" t="str">
            <v>0</v>
          </cell>
          <cell r="N266" t="str">
            <v>0</v>
          </cell>
          <cell r="O266" t="str">
            <v>0</v>
          </cell>
          <cell r="P266">
            <v>0</v>
          </cell>
        </row>
        <row r="267">
          <cell r="B267">
            <v>0</v>
          </cell>
          <cell r="C267">
            <v>9</v>
          </cell>
          <cell r="D267">
            <v>1</v>
          </cell>
          <cell r="E267">
            <v>0</v>
          </cell>
          <cell r="F267">
            <v>0</v>
          </cell>
          <cell r="G267">
            <v>0</v>
          </cell>
          <cell r="H267" t="str">
            <v>0</v>
          </cell>
          <cell r="I267" t="str">
            <v>0</v>
          </cell>
          <cell r="J267" t="str">
            <v>0</v>
          </cell>
          <cell r="K267" t="str">
            <v>0</v>
          </cell>
          <cell r="L267" t="str">
            <v>0</v>
          </cell>
          <cell r="M267" t="str">
            <v>0</v>
          </cell>
          <cell r="N267" t="str">
            <v>0</v>
          </cell>
          <cell r="O267" t="str">
            <v>0</v>
          </cell>
          <cell r="P267">
            <v>0</v>
          </cell>
        </row>
        <row r="268">
          <cell r="B268">
            <v>0</v>
          </cell>
          <cell r="C268">
            <v>9</v>
          </cell>
          <cell r="D268">
            <v>2</v>
          </cell>
          <cell r="E268">
            <v>0</v>
          </cell>
          <cell r="F268">
            <v>0</v>
          </cell>
          <cell r="G268">
            <v>0</v>
          </cell>
          <cell r="H268" t="str">
            <v>0</v>
          </cell>
          <cell r="I268" t="str">
            <v>0</v>
          </cell>
          <cell r="J268" t="str">
            <v>0</v>
          </cell>
          <cell r="K268" t="str">
            <v>0</v>
          </cell>
          <cell r="L268" t="str">
            <v>0</v>
          </cell>
          <cell r="M268" t="str">
            <v>0</v>
          </cell>
          <cell r="N268" t="str">
            <v>0</v>
          </cell>
          <cell r="O268" t="str">
            <v>0</v>
          </cell>
          <cell r="P268">
            <v>0</v>
          </cell>
        </row>
        <row r="269">
          <cell r="B269">
            <v>0</v>
          </cell>
          <cell r="C269">
            <v>9</v>
          </cell>
          <cell r="D269">
            <v>3</v>
          </cell>
          <cell r="E269">
            <v>0</v>
          </cell>
          <cell r="F269">
            <v>0</v>
          </cell>
          <cell r="G269">
            <v>0</v>
          </cell>
          <cell r="H269" t="str">
            <v>0</v>
          </cell>
          <cell r="I269" t="str">
            <v>0</v>
          </cell>
          <cell r="J269" t="str">
            <v>0</v>
          </cell>
          <cell r="K269" t="str">
            <v>0</v>
          </cell>
          <cell r="L269" t="str">
            <v>0</v>
          </cell>
          <cell r="M269" t="str">
            <v>0</v>
          </cell>
          <cell r="N269" t="str">
            <v>0</v>
          </cell>
          <cell r="O269" t="str">
            <v>0</v>
          </cell>
          <cell r="P269">
            <v>0</v>
          </cell>
        </row>
        <row r="270">
          <cell r="B270">
            <v>0</v>
          </cell>
          <cell r="C270">
            <v>9</v>
          </cell>
          <cell r="D270">
            <v>4</v>
          </cell>
          <cell r="E270">
            <v>0</v>
          </cell>
          <cell r="F270">
            <v>0</v>
          </cell>
          <cell r="G270">
            <v>0</v>
          </cell>
          <cell r="H270" t="str">
            <v>0</v>
          </cell>
          <cell r="I270" t="str">
            <v>0</v>
          </cell>
          <cell r="J270" t="str">
            <v>0</v>
          </cell>
          <cell r="K270" t="str">
            <v>0</v>
          </cell>
          <cell r="L270" t="str">
            <v>0</v>
          </cell>
          <cell r="M270" t="str">
            <v>0</v>
          </cell>
          <cell r="N270" t="str">
            <v>0</v>
          </cell>
          <cell r="O270" t="str">
            <v>0</v>
          </cell>
          <cell r="P270">
            <v>0</v>
          </cell>
        </row>
        <row r="271">
          <cell r="B271">
            <v>0</v>
          </cell>
          <cell r="C271">
            <v>9</v>
          </cell>
          <cell r="D271">
            <v>5</v>
          </cell>
          <cell r="E271">
            <v>0</v>
          </cell>
          <cell r="F271">
            <v>0</v>
          </cell>
          <cell r="G271">
            <v>0</v>
          </cell>
          <cell r="H271" t="str">
            <v>0</v>
          </cell>
          <cell r="I271" t="str">
            <v>0</v>
          </cell>
          <cell r="J271" t="str">
            <v>0</v>
          </cell>
          <cell r="K271" t="str">
            <v>0</v>
          </cell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>
            <v>0</v>
          </cell>
        </row>
        <row r="272">
          <cell r="B272">
            <v>0</v>
          </cell>
          <cell r="C272">
            <v>9</v>
          </cell>
          <cell r="D272">
            <v>6</v>
          </cell>
          <cell r="E272">
            <v>0</v>
          </cell>
          <cell r="F272">
            <v>0</v>
          </cell>
          <cell r="G272">
            <v>0</v>
          </cell>
          <cell r="H272" t="str">
            <v>0</v>
          </cell>
          <cell r="I272" t="str">
            <v>0</v>
          </cell>
          <cell r="J272" t="str">
            <v>0</v>
          </cell>
          <cell r="K272" t="str">
            <v>0</v>
          </cell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>
            <v>0</v>
          </cell>
        </row>
        <row r="273">
          <cell r="B273">
            <v>0</v>
          </cell>
          <cell r="C273">
            <v>9</v>
          </cell>
          <cell r="D273">
            <v>7</v>
          </cell>
          <cell r="E273">
            <v>0</v>
          </cell>
          <cell r="F273">
            <v>0</v>
          </cell>
          <cell r="G273">
            <v>0</v>
          </cell>
          <cell r="H273" t="str">
            <v>0</v>
          </cell>
          <cell r="I273" t="str">
            <v>0</v>
          </cell>
          <cell r="J273" t="str">
            <v>0</v>
          </cell>
          <cell r="K273" t="str">
            <v>0</v>
          </cell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>
            <v>0</v>
          </cell>
        </row>
        <row r="274">
          <cell r="B274">
            <v>0</v>
          </cell>
          <cell r="C274">
            <v>9</v>
          </cell>
          <cell r="D274">
            <v>8</v>
          </cell>
          <cell r="E274">
            <v>0</v>
          </cell>
          <cell r="F274">
            <v>0</v>
          </cell>
          <cell r="G274">
            <v>0</v>
          </cell>
          <cell r="H274" t="str">
            <v>0</v>
          </cell>
          <cell r="I274" t="str">
            <v>0</v>
          </cell>
          <cell r="J274" t="str">
            <v>0</v>
          </cell>
          <cell r="K274" t="str">
            <v>0</v>
          </cell>
          <cell r="L274" t="str">
            <v>0</v>
          </cell>
          <cell r="M274" t="str">
            <v>0</v>
          </cell>
          <cell r="N274" t="str">
            <v>0</v>
          </cell>
          <cell r="O274" t="str">
            <v>0</v>
          </cell>
          <cell r="P274">
            <v>0</v>
          </cell>
        </row>
        <row r="275">
          <cell r="B275">
            <v>0</v>
          </cell>
          <cell r="C275">
            <v>9</v>
          </cell>
          <cell r="D275">
            <v>9</v>
          </cell>
          <cell r="E275">
            <v>0</v>
          </cell>
          <cell r="F275">
            <v>0</v>
          </cell>
          <cell r="G275">
            <v>0</v>
          </cell>
          <cell r="H275" t="str">
            <v>0</v>
          </cell>
          <cell r="I275" t="str">
            <v>0</v>
          </cell>
          <cell r="J275" t="str">
            <v>0</v>
          </cell>
          <cell r="K275" t="str">
            <v>0</v>
          </cell>
          <cell r="L275" t="str">
            <v>0</v>
          </cell>
          <cell r="M275" t="str">
            <v>0</v>
          </cell>
          <cell r="N275" t="str">
            <v>0</v>
          </cell>
          <cell r="O275" t="str">
            <v>0</v>
          </cell>
          <cell r="P275">
            <v>0</v>
          </cell>
        </row>
        <row r="276">
          <cell r="B276">
            <v>0</v>
          </cell>
          <cell r="C276">
            <v>9</v>
          </cell>
          <cell r="D276">
            <v>10</v>
          </cell>
          <cell r="E276">
            <v>0</v>
          </cell>
          <cell r="F276">
            <v>0</v>
          </cell>
          <cell r="G276">
            <v>0</v>
          </cell>
          <cell r="H276" t="str">
            <v>0</v>
          </cell>
          <cell r="I276" t="str">
            <v>0</v>
          </cell>
          <cell r="J276" t="str">
            <v>0</v>
          </cell>
          <cell r="K276" t="str">
            <v>0</v>
          </cell>
          <cell r="L276" t="str">
            <v>0</v>
          </cell>
          <cell r="M276" t="str">
            <v>0</v>
          </cell>
          <cell r="N276" t="str">
            <v>0</v>
          </cell>
          <cell r="O276" t="str">
            <v>0</v>
          </cell>
          <cell r="P276">
            <v>0</v>
          </cell>
        </row>
        <row r="277">
          <cell r="B277">
            <v>0</v>
          </cell>
          <cell r="C277">
            <v>9</v>
          </cell>
          <cell r="D277">
            <v>11</v>
          </cell>
          <cell r="E277">
            <v>0</v>
          </cell>
          <cell r="F277">
            <v>0</v>
          </cell>
          <cell r="G277">
            <v>0</v>
          </cell>
          <cell r="H277" t="str">
            <v>0</v>
          </cell>
          <cell r="I277" t="str">
            <v>0</v>
          </cell>
          <cell r="J277" t="str">
            <v>0</v>
          </cell>
          <cell r="K277" t="str">
            <v>0</v>
          </cell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>
            <v>0</v>
          </cell>
        </row>
        <row r="278">
          <cell r="B278">
            <v>0</v>
          </cell>
          <cell r="C278">
            <v>9</v>
          </cell>
          <cell r="D278">
            <v>12</v>
          </cell>
          <cell r="E278">
            <v>0</v>
          </cell>
          <cell r="F278">
            <v>0</v>
          </cell>
          <cell r="G278">
            <v>0</v>
          </cell>
          <cell r="H278" t="str">
            <v>0</v>
          </cell>
          <cell r="I278" t="str">
            <v>0</v>
          </cell>
          <cell r="J278" t="str">
            <v>0</v>
          </cell>
          <cell r="K278" t="str">
            <v>0</v>
          </cell>
          <cell r="L278" t="str">
            <v>0</v>
          </cell>
          <cell r="M278" t="str">
            <v>0</v>
          </cell>
          <cell r="N278" t="str">
            <v>0</v>
          </cell>
          <cell r="O278" t="str">
            <v>0</v>
          </cell>
          <cell r="P278">
            <v>0</v>
          </cell>
        </row>
        <row r="279">
          <cell r="B279">
            <v>0</v>
          </cell>
          <cell r="C279">
            <v>9</v>
          </cell>
          <cell r="D279">
            <v>13</v>
          </cell>
          <cell r="E279">
            <v>0</v>
          </cell>
          <cell r="F279">
            <v>0</v>
          </cell>
          <cell r="G279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 t="str">
            <v>0</v>
          </cell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>
            <v>0</v>
          </cell>
        </row>
        <row r="280">
          <cell r="B280">
            <v>0</v>
          </cell>
          <cell r="C280">
            <v>9</v>
          </cell>
          <cell r="D280">
            <v>14</v>
          </cell>
          <cell r="E280">
            <v>0</v>
          </cell>
          <cell r="F280">
            <v>0</v>
          </cell>
          <cell r="G280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 t="str">
            <v>0</v>
          </cell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>
            <v>0</v>
          </cell>
        </row>
        <row r="281">
          <cell r="B281">
            <v>0</v>
          </cell>
          <cell r="C281">
            <v>9</v>
          </cell>
          <cell r="D281">
            <v>15</v>
          </cell>
          <cell r="E281">
            <v>0</v>
          </cell>
          <cell r="F281">
            <v>0</v>
          </cell>
          <cell r="G281">
            <v>0</v>
          </cell>
          <cell r="H281" t="str">
            <v>0</v>
          </cell>
          <cell r="I281" t="str">
            <v>0</v>
          </cell>
          <cell r="J281" t="str">
            <v>0</v>
          </cell>
          <cell r="K281" t="str">
            <v>0</v>
          </cell>
          <cell r="L281" t="str">
            <v>0</v>
          </cell>
          <cell r="M281" t="str">
            <v>0</v>
          </cell>
          <cell r="N281" t="str">
            <v>0</v>
          </cell>
          <cell r="O281" t="str">
            <v>0</v>
          </cell>
          <cell r="P281">
            <v>0</v>
          </cell>
        </row>
        <row r="282">
          <cell r="B282">
            <v>0</v>
          </cell>
          <cell r="C282">
            <v>9</v>
          </cell>
          <cell r="D282">
            <v>16</v>
          </cell>
          <cell r="E282">
            <v>0</v>
          </cell>
          <cell r="F282">
            <v>0</v>
          </cell>
          <cell r="G282">
            <v>0</v>
          </cell>
          <cell r="H282" t="str">
            <v>0</v>
          </cell>
          <cell r="I282" t="str">
            <v>0</v>
          </cell>
          <cell r="J282" t="str">
            <v>0</v>
          </cell>
          <cell r="K282" t="str">
            <v>0</v>
          </cell>
          <cell r="L282" t="str">
            <v>0</v>
          </cell>
          <cell r="M282" t="str">
            <v>0</v>
          </cell>
          <cell r="N282" t="str">
            <v>0</v>
          </cell>
          <cell r="O282" t="str">
            <v>0</v>
          </cell>
          <cell r="P282">
            <v>0</v>
          </cell>
        </row>
        <row r="283">
          <cell r="B283">
            <v>0</v>
          </cell>
          <cell r="C283">
            <v>9</v>
          </cell>
          <cell r="D283">
            <v>17</v>
          </cell>
          <cell r="E283">
            <v>0</v>
          </cell>
          <cell r="F283">
            <v>0</v>
          </cell>
          <cell r="G283">
            <v>0</v>
          </cell>
          <cell r="H283" t="str">
            <v>0</v>
          </cell>
          <cell r="I283" t="str">
            <v>0</v>
          </cell>
          <cell r="J283" t="str">
            <v>0</v>
          </cell>
          <cell r="K283" t="str">
            <v>0</v>
          </cell>
          <cell r="L283" t="str">
            <v>0</v>
          </cell>
          <cell r="M283" t="str">
            <v>0</v>
          </cell>
          <cell r="N283" t="str">
            <v>0</v>
          </cell>
          <cell r="O283" t="str">
            <v>0</v>
          </cell>
          <cell r="P283">
            <v>0</v>
          </cell>
        </row>
        <row r="284">
          <cell r="B284">
            <v>0</v>
          </cell>
          <cell r="C284">
            <v>9</v>
          </cell>
          <cell r="D284">
            <v>18</v>
          </cell>
          <cell r="E284">
            <v>0</v>
          </cell>
          <cell r="F284">
            <v>0</v>
          </cell>
          <cell r="G284">
            <v>0</v>
          </cell>
          <cell r="H284" t="str">
            <v>0</v>
          </cell>
          <cell r="I284" t="str">
            <v>0</v>
          </cell>
          <cell r="J284" t="str">
            <v>0</v>
          </cell>
          <cell r="K284" t="str">
            <v>0</v>
          </cell>
          <cell r="L284" t="str">
            <v>0</v>
          </cell>
          <cell r="M284" t="str">
            <v>0</v>
          </cell>
          <cell r="N284" t="str">
            <v>0</v>
          </cell>
          <cell r="O284" t="str">
            <v>0</v>
          </cell>
          <cell r="P284">
            <v>0</v>
          </cell>
        </row>
        <row r="285">
          <cell r="B285">
            <v>0</v>
          </cell>
          <cell r="C285">
            <v>9</v>
          </cell>
          <cell r="D285">
            <v>19</v>
          </cell>
          <cell r="E285">
            <v>0</v>
          </cell>
          <cell r="F285">
            <v>0</v>
          </cell>
          <cell r="G285">
            <v>0</v>
          </cell>
          <cell r="H285" t="str">
            <v>0</v>
          </cell>
          <cell r="I285" t="str">
            <v>0</v>
          </cell>
          <cell r="J285" t="str">
            <v>0</v>
          </cell>
          <cell r="K285" t="str">
            <v>0</v>
          </cell>
          <cell r="L285" t="str">
            <v>0</v>
          </cell>
          <cell r="M285" t="str">
            <v>0</v>
          </cell>
          <cell r="N285" t="str">
            <v>0</v>
          </cell>
          <cell r="O285" t="str">
            <v>0</v>
          </cell>
          <cell r="P285">
            <v>0</v>
          </cell>
        </row>
        <row r="286">
          <cell r="B286">
            <v>0</v>
          </cell>
          <cell r="C286">
            <v>9</v>
          </cell>
          <cell r="D286">
            <v>20</v>
          </cell>
          <cell r="E286">
            <v>0</v>
          </cell>
          <cell r="F286">
            <v>0</v>
          </cell>
          <cell r="G286">
            <v>0</v>
          </cell>
          <cell r="H286" t="str">
            <v>0</v>
          </cell>
          <cell r="I286" t="str">
            <v>0</v>
          </cell>
          <cell r="J286" t="str">
            <v>0</v>
          </cell>
          <cell r="K286" t="str">
            <v>0</v>
          </cell>
          <cell r="L286" t="str">
            <v>0</v>
          </cell>
          <cell r="M286" t="str">
            <v>0</v>
          </cell>
          <cell r="N286" t="str">
            <v>0</v>
          </cell>
          <cell r="O286" t="str">
            <v>0</v>
          </cell>
          <cell r="P286">
            <v>0</v>
          </cell>
        </row>
        <row r="287">
          <cell r="B287">
            <v>0</v>
          </cell>
          <cell r="C287">
            <v>9</v>
          </cell>
          <cell r="D287">
            <v>21</v>
          </cell>
          <cell r="E287">
            <v>0</v>
          </cell>
          <cell r="F287">
            <v>0</v>
          </cell>
          <cell r="G287">
            <v>0</v>
          </cell>
          <cell r="H287" t="str">
            <v>0</v>
          </cell>
          <cell r="I287" t="str">
            <v>0</v>
          </cell>
          <cell r="J287" t="str">
            <v>0</v>
          </cell>
          <cell r="K287" t="str">
            <v>0</v>
          </cell>
          <cell r="L287" t="str">
            <v>0</v>
          </cell>
          <cell r="M287" t="str">
            <v>0</v>
          </cell>
          <cell r="N287" t="str">
            <v>0</v>
          </cell>
          <cell r="O287" t="str">
            <v>0</v>
          </cell>
          <cell r="P287">
            <v>0</v>
          </cell>
        </row>
        <row r="288">
          <cell r="B288">
            <v>0</v>
          </cell>
          <cell r="C288">
            <v>9</v>
          </cell>
          <cell r="D288">
            <v>22</v>
          </cell>
          <cell r="E288">
            <v>0</v>
          </cell>
          <cell r="F288">
            <v>0</v>
          </cell>
          <cell r="G288">
            <v>0</v>
          </cell>
          <cell r="H288" t="str">
            <v>0</v>
          </cell>
          <cell r="I288" t="str">
            <v>0</v>
          </cell>
          <cell r="J288" t="str">
            <v>0</v>
          </cell>
          <cell r="K288" t="str">
            <v>0</v>
          </cell>
          <cell r="L288" t="str">
            <v>0</v>
          </cell>
          <cell r="M288" t="str">
            <v>0</v>
          </cell>
          <cell r="N288" t="str">
            <v>0</v>
          </cell>
          <cell r="O288" t="str">
            <v>0</v>
          </cell>
          <cell r="P288">
            <v>0</v>
          </cell>
        </row>
        <row r="289">
          <cell r="B289">
            <v>0</v>
          </cell>
          <cell r="C289">
            <v>9</v>
          </cell>
          <cell r="D289">
            <v>23</v>
          </cell>
          <cell r="E289">
            <v>0</v>
          </cell>
          <cell r="F289">
            <v>0</v>
          </cell>
          <cell r="G289">
            <v>0</v>
          </cell>
          <cell r="H289" t="str">
            <v>0</v>
          </cell>
          <cell r="I289" t="str">
            <v>0</v>
          </cell>
          <cell r="J289" t="str">
            <v>0</v>
          </cell>
          <cell r="K289" t="str">
            <v>0</v>
          </cell>
          <cell r="L289" t="str">
            <v>0</v>
          </cell>
          <cell r="M289" t="str">
            <v>0</v>
          </cell>
          <cell r="N289" t="str">
            <v>0</v>
          </cell>
          <cell r="O289" t="str">
            <v>0</v>
          </cell>
          <cell r="P289">
            <v>0</v>
          </cell>
        </row>
        <row r="290">
          <cell r="B290">
            <v>0</v>
          </cell>
          <cell r="C290">
            <v>9</v>
          </cell>
          <cell r="D290">
            <v>24</v>
          </cell>
          <cell r="E290">
            <v>0</v>
          </cell>
          <cell r="F290">
            <v>0</v>
          </cell>
          <cell r="G290">
            <v>0</v>
          </cell>
          <cell r="H290" t="str">
            <v>0</v>
          </cell>
          <cell r="I290" t="str">
            <v>0</v>
          </cell>
          <cell r="J290" t="str">
            <v>0</v>
          </cell>
          <cell r="K290" t="str">
            <v>0</v>
          </cell>
          <cell r="L290" t="str">
            <v>0</v>
          </cell>
          <cell r="M290" t="str">
            <v>0</v>
          </cell>
          <cell r="N290" t="str">
            <v>0</v>
          </cell>
          <cell r="O290" t="str">
            <v>0</v>
          </cell>
          <cell r="P290">
            <v>0</v>
          </cell>
        </row>
        <row r="291">
          <cell r="B291">
            <v>0</v>
          </cell>
          <cell r="C291">
            <v>9</v>
          </cell>
          <cell r="D291">
            <v>25</v>
          </cell>
          <cell r="E291">
            <v>0</v>
          </cell>
          <cell r="F291">
            <v>0</v>
          </cell>
          <cell r="G291">
            <v>0</v>
          </cell>
          <cell r="H291" t="str">
            <v>0</v>
          </cell>
          <cell r="I291" t="str">
            <v>0</v>
          </cell>
          <cell r="J291" t="str">
            <v>0</v>
          </cell>
          <cell r="K291" t="str">
            <v>0</v>
          </cell>
          <cell r="L291" t="str">
            <v>0</v>
          </cell>
          <cell r="M291" t="str">
            <v>0</v>
          </cell>
          <cell r="N291" t="str">
            <v>0</v>
          </cell>
          <cell r="O291" t="str">
            <v>0</v>
          </cell>
          <cell r="P291">
            <v>0</v>
          </cell>
        </row>
        <row r="292">
          <cell r="B292">
            <v>0</v>
          </cell>
          <cell r="C292">
            <v>9</v>
          </cell>
          <cell r="D292">
            <v>26</v>
          </cell>
          <cell r="E292">
            <v>0</v>
          </cell>
          <cell r="F292">
            <v>0</v>
          </cell>
          <cell r="G292">
            <v>0</v>
          </cell>
          <cell r="H292" t="str">
            <v>0</v>
          </cell>
          <cell r="I292" t="str">
            <v>0</v>
          </cell>
          <cell r="J292" t="str">
            <v>0</v>
          </cell>
          <cell r="K292" t="str">
            <v>0</v>
          </cell>
          <cell r="L292" t="str">
            <v>0</v>
          </cell>
          <cell r="M292" t="str">
            <v>0</v>
          </cell>
          <cell r="N292" t="str">
            <v>0</v>
          </cell>
          <cell r="O292" t="str">
            <v>0</v>
          </cell>
          <cell r="P292">
            <v>0</v>
          </cell>
        </row>
        <row r="293">
          <cell r="B293">
            <v>0</v>
          </cell>
          <cell r="C293">
            <v>9</v>
          </cell>
          <cell r="D293">
            <v>27</v>
          </cell>
          <cell r="E293">
            <v>0</v>
          </cell>
          <cell r="F293">
            <v>0</v>
          </cell>
          <cell r="G293">
            <v>0</v>
          </cell>
          <cell r="H293" t="str">
            <v>0</v>
          </cell>
          <cell r="I293" t="str">
            <v>0</v>
          </cell>
          <cell r="J293" t="str">
            <v>0</v>
          </cell>
          <cell r="K293" t="str">
            <v>0</v>
          </cell>
          <cell r="L293" t="str">
            <v>0</v>
          </cell>
          <cell r="M293" t="str">
            <v>0</v>
          </cell>
          <cell r="N293" t="str">
            <v>0</v>
          </cell>
          <cell r="O293" t="str">
            <v>0</v>
          </cell>
          <cell r="P293">
            <v>0</v>
          </cell>
        </row>
        <row r="294">
          <cell r="B294">
            <v>0</v>
          </cell>
          <cell r="C294">
            <v>9</v>
          </cell>
          <cell r="D294">
            <v>28</v>
          </cell>
          <cell r="E294">
            <v>0</v>
          </cell>
          <cell r="F294">
            <v>0</v>
          </cell>
          <cell r="G294">
            <v>0</v>
          </cell>
          <cell r="H294" t="str">
            <v>0</v>
          </cell>
          <cell r="I294" t="str">
            <v>0</v>
          </cell>
          <cell r="J294" t="str">
            <v>0</v>
          </cell>
          <cell r="K294" t="str">
            <v>0</v>
          </cell>
          <cell r="L294" t="str">
            <v>0</v>
          </cell>
          <cell r="M294" t="str">
            <v>0</v>
          </cell>
          <cell r="N294" t="str">
            <v>0</v>
          </cell>
          <cell r="O294" t="str">
            <v>0</v>
          </cell>
          <cell r="P294">
            <v>0</v>
          </cell>
        </row>
        <row r="295">
          <cell r="B295">
            <v>0</v>
          </cell>
          <cell r="C295">
            <v>9</v>
          </cell>
          <cell r="D295">
            <v>29</v>
          </cell>
          <cell r="E295">
            <v>0</v>
          </cell>
          <cell r="F295">
            <v>0</v>
          </cell>
          <cell r="G295">
            <v>0</v>
          </cell>
          <cell r="H295" t="str">
            <v>0</v>
          </cell>
          <cell r="I295" t="str">
            <v>0</v>
          </cell>
          <cell r="J295" t="str">
            <v>0</v>
          </cell>
          <cell r="K295" t="str">
            <v>0</v>
          </cell>
          <cell r="L295" t="str">
            <v>0</v>
          </cell>
          <cell r="M295" t="str">
            <v>0</v>
          </cell>
          <cell r="N295" t="str">
            <v>0</v>
          </cell>
          <cell r="O295" t="str">
            <v>0</v>
          </cell>
          <cell r="P295">
            <v>0</v>
          </cell>
        </row>
        <row r="296">
          <cell r="B296">
            <v>0</v>
          </cell>
          <cell r="C296">
            <v>9</v>
          </cell>
          <cell r="D296">
            <v>30</v>
          </cell>
          <cell r="E296">
            <v>0</v>
          </cell>
          <cell r="F296">
            <v>0</v>
          </cell>
          <cell r="G296">
            <v>0</v>
          </cell>
          <cell r="H296" t="str">
            <v>0</v>
          </cell>
          <cell r="I296" t="str">
            <v>0</v>
          </cell>
          <cell r="J296" t="str">
            <v>0</v>
          </cell>
          <cell r="K296" t="str">
            <v>0</v>
          </cell>
          <cell r="L296" t="str">
            <v>0</v>
          </cell>
          <cell r="M296" t="str">
            <v>0</v>
          </cell>
          <cell r="N296" t="str">
            <v>0</v>
          </cell>
          <cell r="O296" t="str">
            <v>0</v>
          </cell>
          <cell r="P296">
            <v>0</v>
          </cell>
        </row>
        <row r="297">
          <cell r="B297">
            <v>0</v>
          </cell>
          <cell r="C297">
            <v>9</v>
          </cell>
          <cell r="D297">
            <v>31</v>
          </cell>
          <cell r="E297">
            <v>0</v>
          </cell>
          <cell r="F297">
            <v>0</v>
          </cell>
          <cell r="G297">
            <v>0</v>
          </cell>
          <cell r="H297" t="str">
            <v>0</v>
          </cell>
          <cell r="I297" t="str">
            <v>0</v>
          </cell>
          <cell r="J297" t="str">
            <v>0</v>
          </cell>
          <cell r="K297" t="str">
            <v>0</v>
          </cell>
          <cell r="L297" t="str">
            <v>0</v>
          </cell>
          <cell r="M297" t="str">
            <v>0</v>
          </cell>
          <cell r="N297" t="str">
            <v>0</v>
          </cell>
          <cell r="O297" t="str">
            <v>0</v>
          </cell>
          <cell r="P297">
            <v>0</v>
          </cell>
        </row>
        <row r="298">
          <cell r="B298">
            <v>0</v>
          </cell>
          <cell r="C298">
            <v>9</v>
          </cell>
          <cell r="D298">
            <v>32</v>
          </cell>
          <cell r="E298">
            <v>0</v>
          </cell>
          <cell r="F298">
            <v>0</v>
          </cell>
          <cell r="G298">
            <v>0</v>
          </cell>
          <cell r="H298" t="str">
            <v>0</v>
          </cell>
          <cell r="I298" t="str">
            <v>0</v>
          </cell>
          <cell r="J298" t="str">
            <v>0</v>
          </cell>
          <cell r="K298" t="str">
            <v>0</v>
          </cell>
          <cell r="L298" t="str">
            <v>0</v>
          </cell>
          <cell r="M298" t="str">
            <v>0</v>
          </cell>
          <cell r="N298" t="str">
            <v>0</v>
          </cell>
          <cell r="O298" t="str">
            <v>0</v>
          </cell>
          <cell r="P298">
            <v>0</v>
          </cell>
        </row>
        <row r="299">
          <cell r="B299">
            <v>0</v>
          </cell>
          <cell r="C299">
            <v>9</v>
          </cell>
          <cell r="D299">
            <v>33</v>
          </cell>
          <cell r="E299">
            <v>0</v>
          </cell>
          <cell r="F299">
            <v>0</v>
          </cell>
          <cell r="G299">
            <v>0</v>
          </cell>
          <cell r="H299" t="str">
            <v>0</v>
          </cell>
          <cell r="I299" t="str">
            <v>0</v>
          </cell>
          <cell r="J299" t="str">
            <v>0</v>
          </cell>
          <cell r="K299" t="str">
            <v>0</v>
          </cell>
          <cell r="L299" t="str">
            <v>0</v>
          </cell>
          <cell r="M299" t="str">
            <v>0</v>
          </cell>
          <cell r="N299" t="str">
            <v>0</v>
          </cell>
          <cell r="O299" t="str">
            <v>0</v>
          </cell>
          <cell r="P299">
            <v>0</v>
          </cell>
        </row>
        <row r="300">
          <cell r="B300">
            <v>0</v>
          </cell>
          <cell r="C300">
            <v>10</v>
          </cell>
          <cell r="D300">
            <v>1</v>
          </cell>
          <cell r="E300">
            <v>0</v>
          </cell>
          <cell r="F300">
            <v>0</v>
          </cell>
          <cell r="G300">
            <v>0</v>
          </cell>
          <cell r="H300" t="str">
            <v>0</v>
          </cell>
          <cell r="I300" t="str">
            <v>0</v>
          </cell>
          <cell r="J300" t="str">
            <v>0</v>
          </cell>
          <cell r="K300" t="str">
            <v>0</v>
          </cell>
          <cell r="L300" t="str">
            <v>0</v>
          </cell>
          <cell r="M300" t="str">
            <v>0</v>
          </cell>
          <cell r="N300" t="str">
            <v>0</v>
          </cell>
          <cell r="O300" t="str">
            <v>0</v>
          </cell>
          <cell r="P300">
            <v>0</v>
          </cell>
        </row>
        <row r="301">
          <cell r="B301">
            <v>0</v>
          </cell>
          <cell r="C301">
            <v>10</v>
          </cell>
          <cell r="D301">
            <v>2</v>
          </cell>
          <cell r="E301">
            <v>0</v>
          </cell>
          <cell r="F301">
            <v>0</v>
          </cell>
          <cell r="G301">
            <v>0</v>
          </cell>
          <cell r="H301" t="str">
            <v>0</v>
          </cell>
          <cell r="I301" t="str">
            <v>0</v>
          </cell>
          <cell r="J301" t="str">
            <v>0</v>
          </cell>
          <cell r="K301" t="str">
            <v>0</v>
          </cell>
          <cell r="L301" t="str">
            <v>0</v>
          </cell>
          <cell r="M301" t="str">
            <v>0</v>
          </cell>
          <cell r="N301" t="str">
            <v>0</v>
          </cell>
          <cell r="O301" t="str">
            <v>0</v>
          </cell>
          <cell r="P301">
            <v>0</v>
          </cell>
        </row>
        <row r="302">
          <cell r="B302">
            <v>0</v>
          </cell>
          <cell r="C302">
            <v>10</v>
          </cell>
          <cell r="D302">
            <v>3</v>
          </cell>
          <cell r="E302">
            <v>0</v>
          </cell>
          <cell r="F302">
            <v>0</v>
          </cell>
          <cell r="G302">
            <v>0</v>
          </cell>
          <cell r="H302" t="str">
            <v>0</v>
          </cell>
          <cell r="I302" t="str">
            <v>0</v>
          </cell>
          <cell r="J302" t="str">
            <v>0</v>
          </cell>
          <cell r="K302" t="str">
            <v>0</v>
          </cell>
          <cell r="L302" t="str">
            <v>0</v>
          </cell>
          <cell r="M302" t="str">
            <v>0</v>
          </cell>
          <cell r="N302" t="str">
            <v>0</v>
          </cell>
          <cell r="O302" t="str">
            <v>0</v>
          </cell>
          <cell r="P302">
            <v>0</v>
          </cell>
        </row>
        <row r="303">
          <cell r="B303">
            <v>0</v>
          </cell>
          <cell r="C303">
            <v>10</v>
          </cell>
          <cell r="D303">
            <v>4</v>
          </cell>
          <cell r="E303">
            <v>0</v>
          </cell>
          <cell r="F303">
            <v>0</v>
          </cell>
          <cell r="G303">
            <v>0</v>
          </cell>
          <cell r="H303" t="str">
            <v>0</v>
          </cell>
          <cell r="I303" t="str">
            <v>0</v>
          </cell>
          <cell r="J303" t="str">
            <v>0</v>
          </cell>
          <cell r="K303" t="str">
            <v>0</v>
          </cell>
          <cell r="L303" t="str">
            <v>0</v>
          </cell>
          <cell r="M303" t="str">
            <v>0</v>
          </cell>
          <cell r="N303" t="str">
            <v>0</v>
          </cell>
          <cell r="O303" t="str">
            <v>0</v>
          </cell>
          <cell r="P303">
            <v>0</v>
          </cell>
        </row>
        <row r="304">
          <cell r="B304">
            <v>0</v>
          </cell>
          <cell r="C304">
            <v>10</v>
          </cell>
          <cell r="D304">
            <v>5</v>
          </cell>
          <cell r="E304">
            <v>0</v>
          </cell>
          <cell r="F304">
            <v>0</v>
          </cell>
          <cell r="G304">
            <v>0</v>
          </cell>
          <cell r="H304" t="str">
            <v>0</v>
          </cell>
          <cell r="I304" t="str">
            <v>0</v>
          </cell>
          <cell r="J304" t="str">
            <v>0</v>
          </cell>
          <cell r="K304" t="str">
            <v>0</v>
          </cell>
          <cell r="L304" t="str">
            <v>0</v>
          </cell>
          <cell r="M304" t="str">
            <v>0</v>
          </cell>
          <cell r="N304" t="str">
            <v>0</v>
          </cell>
          <cell r="O304" t="str">
            <v>0</v>
          </cell>
          <cell r="P304">
            <v>0</v>
          </cell>
        </row>
        <row r="305">
          <cell r="B305">
            <v>0</v>
          </cell>
          <cell r="C305">
            <v>10</v>
          </cell>
          <cell r="D305">
            <v>6</v>
          </cell>
          <cell r="E305">
            <v>0</v>
          </cell>
          <cell r="F305">
            <v>0</v>
          </cell>
          <cell r="G305">
            <v>0</v>
          </cell>
          <cell r="H305" t="str">
            <v>0</v>
          </cell>
          <cell r="I305" t="str">
            <v>0</v>
          </cell>
          <cell r="J305" t="str">
            <v>0</v>
          </cell>
          <cell r="K305" t="str">
            <v>0</v>
          </cell>
          <cell r="L305" t="str">
            <v>0</v>
          </cell>
          <cell r="M305" t="str">
            <v>0</v>
          </cell>
          <cell r="N305" t="str">
            <v>0</v>
          </cell>
          <cell r="O305" t="str">
            <v>0</v>
          </cell>
          <cell r="P305">
            <v>0</v>
          </cell>
        </row>
        <row r="306">
          <cell r="B306">
            <v>0</v>
          </cell>
          <cell r="C306">
            <v>10</v>
          </cell>
          <cell r="D306">
            <v>7</v>
          </cell>
          <cell r="E306">
            <v>0</v>
          </cell>
          <cell r="F306">
            <v>0</v>
          </cell>
          <cell r="G306">
            <v>0</v>
          </cell>
          <cell r="H306" t="str">
            <v>0</v>
          </cell>
          <cell r="I306" t="str">
            <v>0</v>
          </cell>
          <cell r="J306" t="str">
            <v>0</v>
          </cell>
          <cell r="K306" t="str">
            <v>0</v>
          </cell>
          <cell r="L306" t="str">
            <v>0</v>
          </cell>
          <cell r="M306" t="str">
            <v>0</v>
          </cell>
          <cell r="N306" t="str">
            <v>0</v>
          </cell>
          <cell r="O306" t="str">
            <v>0</v>
          </cell>
          <cell r="P306">
            <v>0</v>
          </cell>
        </row>
        <row r="307">
          <cell r="B307">
            <v>0</v>
          </cell>
          <cell r="C307">
            <v>10</v>
          </cell>
          <cell r="D307">
            <v>8</v>
          </cell>
          <cell r="E307">
            <v>0</v>
          </cell>
          <cell r="F307">
            <v>0</v>
          </cell>
          <cell r="G307">
            <v>0</v>
          </cell>
          <cell r="H307" t="str">
            <v>0</v>
          </cell>
          <cell r="I307" t="str">
            <v>0</v>
          </cell>
          <cell r="J307" t="str">
            <v>0</v>
          </cell>
          <cell r="K307" t="str">
            <v>0</v>
          </cell>
          <cell r="L307" t="str">
            <v>0</v>
          </cell>
          <cell r="M307" t="str">
            <v>0</v>
          </cell>
          <cell r="N307" t="str">
            <v>0</v>
          </cell>
          <cell r="O307" t="str">
            <v>0</v>
          </cell>
          <cell r="P307">
            <v>0</v>
          </cell>
        </row>
        <row r="308">
          <cell r="B308">
            <v>0</v>
          </cell>
          <cell r="C308">
            <v>10</v>
          </cell>
          <cell r="D308">
            <v>9</v>
          </cell>
          <cell r="E308">
            <v>0</v>
          </cell>
          <cell r="F308">
            <v>0</v>
          </cell>
          <cell r="G308">
            <v>0</v>
          </cell>
          <cell r="H308" t="str">
            <v>0</v>
          </cell>
          <cell r="I308" t="str">
            <v>0</v>
          </cell>
          <cell r="J308" t="str">
            <v>0</v>
          </cell>
          <cell r="K308" t="str">
            <v>0</v>
          </cell>
          <cell r="L308" t="str">
            <v>0</v>
          </cell>
          <cell r="M308" t="str">
            <v>0</v>
          </cell>
          <cell r="N308" t="str">
            <v>0</v>
          </cell>
          <cell r="O308" t="str">
            <v>0</v>
          </cell>
          <cell r="P308">
            <v>0</v>
          </cell>
        </row>
        <row r="309">
          <cell r="B309">
            <v>0</v>
          </cell>
          <cell r="C309">
            <v>10</v>
          </cell>
          <cell r="D309">
            <v>10</v>
          </cell>
          <cell r="E309">
            <v>0</v>
          </cell>
          <cell r="F309">
            <v>0</v>
          </cell>
          <cell r="G309">
            <v>0</v>
          </cell>
          <cell r="H309" t="str">
            <v>0</v>
          </cell>
          <cell r="I309" t="str">
            <v>0</v>
          </cell>
          <cell r="J309" t="str">
            <v>0</v>
          </cell>
          <cell r="K309" t="str">
            <v>0</v>
          </cell>
          <cell r="L309" t="str">
            <v>0</v>
          </cell>
          <cell r="M309" t="str">
            <v>0</v>
          </cell>
          <cell r="N309" t="str">
            <v>0</v>
          </cell>
          <cell r="O309" t="str">
            <v>0</v>
          </cell>
          <cell r="P309">
            <v>0</v>
          </cell>
        </row>
        <row r="310">
          <cell r="B310">
            <v>0</v>
          </cell>
          <cell r="C310">
            <v>10</v>
          </cell>
          <cell r="D310">
            <v>11</v>
          </cell>
          <cell r="E310">
            <v>0</v>
          </cell>
          <cell r="F310">
            <v>0</v>
          </cell>
          <cell r="G310">
            <v>0</v>
          </cell>
          <cell r="H310" t="str">
            <v>0</v>
          </cell>
          <cell r="I310" t="str">
            <v>0</v>
          </cell>
          <cell r="J310" t="str">
            <v>0</v>
          </cell>
          <cell r="K310" t="str">
            <v>0</v>
          </cell>
          <cell r="L310" t="str">
            <v>0</v>
          </cell>
          <cell r="M310" t="str">
            <v>0</v>
          </cell>
          <cell r="N310" t="str">
            <v>0</v>
          </cell>
          <cell r="O310" t="str">
            <v>0</v>
          </cell>
          <cell r="P310">
            <v>0</v>
          </cell>
        </row>
        <row r="311">
          <cell r="B311">
            <v>0</v>
          </cell>
          <cell r="C311">
            <v>10</v>
          </cell>
          <cell r="D311">
            <v>12</v>
          </cell>
          <cell r="E311">
            <v>0</v>
          </cell>
          <cell r="F311">
            <v>0</v>
          </cell>
          <cell r="G311">
            <v>0</v>
          </cell>
          <cell r="H311" t="str">
            <v>0</v>
          </cell>
          <cell r="I311" t="str">
            <v>0</v>
          </cell>
          <cell r="J311" t="str">
            <v>0</v>
          </cell>
          <cell r="K311" t="str">
            <v>0</v>
          </cell>
          <cell r="L311" t="str">
            <v>0</v>
          </cell>
          <cell r="M311" t="str">
            <v>0</v>
          </cell>
          <cell r="N311" t="str">
            <v>0</v>
          </cell>
          <cell r="O311" t="str">
            <v>0</v>
          </cell>
          <cell r="P311">
            <v>0</v>
          </cell>
        </row>
        <row r="312">
          <cell r="B312">
            <v>0</v>
          </cell>
          <cell r="C312">
            <v>10</v>
          </cell>
          <cell r="D312">
            <v>13</v>
          </cell>
          <cell r="E312">
            <v>0</v>
          </cell>
          <cell r="F312">
            <v>0</v>
          </cell>
          <cell r="G312">
            <v>0</v>
          </cell>
          <cell r="H312" t="str">
            <v>0</v>
          </cell>
          <cell r="I312" t="str">
            <v>0</v>
          </cell>
          <cell r="J312" t="str">
            <v>0</v>
          </cell>
          <cell r="K312" t="str">
            <v>0</v>
          </cell>
          <cell r="L312" t="str">
            <v>0</v>
          </cell>
          <cell r="M312" t="str">
            <v>0</v>
          </cell>
          <cell r="N312" t="str">
            <v>0</v>
          </cell>
          <cell r="O312" t="str">
            <v>0</v>
          </cell>
          <cell r="P312">
            <v>0</v>
          </cell>
        </row>
        <row r="313">
          <cell r="B313">
            <v>0</v>
          </cell>
          <cell r="C313">
            <v>10</v>
          </cell>
          <cell r="D313">
            <v>14</v>
          </cell>
          <cell r="E313">
            <v>0</v>
          </cell>
          <cell r="F313">
            <v>0</v>
          </cell>
          <cell r="G313">
            <v>0</v>
          </cell>
          <cell r="H313" t="str">
            <v>0</v>
          </cell>
          <cell r="I313" t="str">
            <v>0</v>
          </cell>
          <cell r="J313" t="str">
            <v>0</v>
          </cell>
          <cell r="K313" t="str">
            <v>0</v>
          </cell>
          <cell r="L313" t="str">
            <v>0</v>
          </cell>
          <cell r="M313" t="str">
            <v>0</v>
          </cell>
          <cell r="N313" t="str">
            <v>0</v>
          </cell>
          <cell r="O313" t="str">
            <v>0</v>
          </cell>
          <cell r="P313">
            <v>0</v>
          </cell>
        </row>
        <row r="314">
          <cell r="B314">
            <v>0</v>
          </cell>
          <cell r="C314">
            <v>10</v>
          </cell>
          <cell r="D314">
            <v>15</v>
          </cell>
          <cell r="E314">
            <v>0</v>
          </cell>
          <cell r="F314">
            <v>0</v>
          </cell>
          <cell r="G314">
            <v>0</v>
          </cell>
          <cell r="H314" t="str">
            <v>0</v>
          </cell>
          <cell r="I314" t="str">
            <v>0</v>
          </cell>
          <cell r="J314" t="str">
            <v>0</v>
          </cell>
          <cell r="K314" t="str">
            <v>0</v>
          </cell>
          <cell r="L314" t="str">
            <v>0</v>
          </cell>
          <cell r="M314" t="str">
            <v>0</v>
          </cell>
          <cell r="N314" t="str">
            <v>0</v>
          </cell>
          <cell r="O314" t="str">
            <v>0</v>
          </cell>
          <cell r="P314">
            <v>0</v>
          </cell>
        </row>
        <row r="315">
          <cell r="B315">
            <v>0</v>
          </cell>
          <cell r="C315">
            <v>10</v>
          </cell>
          <cell r="D315">
            <v>16</v>
          </cell>
          <cell r="E315">
            <v>0</v>
          </cell>
          <cell r="F315">
            <v>0</v>
          </cell>
          <cell r="G315">
            <v>0</v>
          </cell>
          <cell r="H315" t="str">
            <v>0</v>
          </cell>
          <cell r="I315" t="str">
            <v>0</v>
          </cell>
          <cell r="J315" t="str">
            <v>0</v>
          </cell>
          <cell r="K315" t="str">
            <v>0</v>
          </cell>
          <cell r="L315" t="str">
            <v>0</v>
          </cell>
          <cell r="M315" t="str">
            <v>0</v>
          </cell>
          <cell r="N315" t="str">
            <v>0</v>
          </cell>
          <cell r="O315" t="str">
            <v>0</v>
          </cell>
          <cell r="P315">
            <v>0</v>
          </cell>
        </row>
        <row r="316">
          <cell r="B316">
            <v>0</v>
          </cell>
          <cell r="C316">
            <v>10</v>
          </cell>
          <cell r="D316">
            <v>17</v>
          </cell>
          <cell r="E316">
            <v>0</v>
          </cell>
          <cell r="F316">
            <v>0</v>
          </cell>
          <cell r="G316">
            <v>0</v>
          </cell>
          <cell r="H316" t="str">
            <v>0</v>
          </cell>
          <cell r="I316" t="str">
            <v>0</v>
          </cell>
          <cell r="J316" t="str">
            <v>0</v>
          </cell>
          <cell r="K316" t="str">
            <v>0</v>
          </cell>
          <cell r="L316" t="str">
            <v>0</v>
          </cell>
          <cell r="M316" t="str">
            <v>0</v>
          </cell>
          <cell r="N316" t="str">
            <v>0</v>
          </cell>
          <cell r="O316" t="str">
            <v>0</v>
          </cell>
          <cell r="P316">
            <v>0</v>
          </cell>
        </row>
        <row r="317">
          <cell r="B317">
            <v>0</v>
          </cell>
          <cell r="C317">
            <v>10</v>
          </cell>
          <cell r="D317">
            <v>18</v>
          </cell>
          <cell r="E317">
            <v>0</v>
          </cell>
          <cell r="F317">
            <v>0</v>
          </cell>
          <cell r="G317">
            <v>0</v>
          </cell>
          <cell r="H317" t="str">
            <v>0</v>
          </cell>
          <cell r="I317" t="str">
            <v>0</v>
          </cell>
          <cell r="J317" t="str">
            <v>0</v>
          </cell>
          <cell r="K317" t="str">
            <v>0</v>
          </cell>
          <cell r="L317" t="str">
            <v>0</v>
          </cell>
          <cell r="M317" t="str">
            <v>0</v>
          </cell>
          <cell r="N317" t="str">
            <v>0</v>
          </cell>
          <cell r="O317" t="str">
            <v>0</v>
          </cell>
          <cell r="P317">
            <v>0</v>
          </cell>
        </row>
        <row r="318">
          <cell r="B318">
            <v>0</v>
          </cell>
          <cell r="C318">
            <v>10</v>
          </cell>
          <cell r="D318">
            <v>19</v>
          </cell>
          <cell r="E318">
            <v>0</v>
          </cell>
          <cell r="F318">
            <v>0</v>
          </cell>
          <cell r="G318">
            <v>0</v>
          </cell>
          <cell r="H318" t="str">
            <v>0</v>
          </cell>
          <cell r="I318" t="str">
            <v>0</v>
          </cell>
          <cell r="J318" t="str">
            <v>0</v>
          </cell>
          <cell r="K318" t="str">
            <v>0</v>
          </cell>
          <cell r="L318" t="str">
            <v>0</v>
          </cell>
          <cell r="M318" t="str">
            <v>0</v>
          </cell>
          <cell r="N318" t="str">
            <v>0</v>
          </cell>
          <cell r="O318" t="str">
            <v>0</v>
          </cell>
          <cell r="P318">
            <v>0</v>
          </cell>
        </row>
        <row r="319">
          <cell r="B319">
            <v>0</v>
          </cell>
          <cell r="C319">
            <v>10</v>
          </cell>
          <cell r="D319">
            <v>20</v>
          </cell>
          <cell r="E319">
            <v>0</v>
          </cell>
          <cell r="F319">
            <v>0</v>
          </cell>
          <cell r="G319">
            <v>0</v>
          </cell>
          <cell r="H319" t="str">
            <v>0</v>
          </cell>
          <cell r="I319" t="str">
            <v>0</v>
          </cell>
          <cell r="J319" t="str">
            <v>0</v>
          </cell>
          <cell r="K319" t="str">
            <v>0</v>
          </cell>
          <cell r="L319" t="str">
            <v>0</v>
          </cell>
          <cell r="M319" t="str">
            <v>0</v>
          </cell>
          <cell r="N319" t="str">
            <v>0</v>
          </cell>
          <cell r="O319" t="str">
            <v>0</v>
          </cell>
          <cell r="P319">
            <v>0</v>
          </cell>
        </row>
        <row r="320">
          <cell r="B320">
            <v>0</v>
          </cell>
          <cell r="C320">
            <v>10</v>
          </cell>
          <cell r="D320">
            <v>21</v>
          </cell>
          <cell r="E320">
            <v>0</v>
          </cell>
          <cell r="F320">
            <v>0</v>
          </cell>
          <cell r="G320">
            <v>0</v>
          </cell>
          <cell r="H320" t="str">
            <v>0</v>
          </cell>
          <cell r="I320" t="str">
            <v>0</v>
          </cell>
          <cell r="J320" t="str">
            <v>0</v>
          </cell>
          <cell r="K320" t="str">
            <v>0</v>
          </cell>
          <cell r="L320" t="str">
            <v>0</v>
          </cell>
          <cell r="M320" t="str">
            <v>0</v>
          </cell>
          <cell r="N320" t="str">
            <v>0</v>
          </cell>
          <cell r="O320" t="str">
            <v>0</v>
          </cell>
          <cell r="P320">
            <v>0</v>
          </cell>
        </row>
        <row r="321">
          <cell r="B321">
            <v>0</v>
          </cell>
          <cell r="C321">
            <v>10</v>
          </cell>
          <cell r="D321">
            <v>22</v>
          </cell>
          <cell r="E321">
            <v>0</v>
          </cell>
          <cell r="F321">
            <v>0</v>
          </cell>
          <cell r="G321">
            <v>0</v>
          </cell>
          <cell r="H321" t="str">
            <v>0</v>
          </cell>
          <cell r="I321" t="str">
            <v>0</v>
          </cell>
          <cell r="J321" t="str">
            <v>0</v>
          </cell>
          <cell r="K321" t="str">
            <v>0</v>
          </cell>
          <cell r="L321" t="str">
            <v>0</v>
          </cell>
          <cell r="M321" t="str">
            <v>0</v>
          </cell>
          <cell r="N321" t="str">
            <v>0</v>
          </cell>
          <cell r="O321" t="str">
            <v>0</v>
          </cell>
          <cell r="P321">
            <v>0</v>
          </cell>
        </row>
        <row r="322">
          <cell r="B322">
            <v>0</v>
          </cell>
          <cell r="C322">
            <v>10</v>
          </cell>
          <cell r="D322">
            <v>23</v>
          </cell>
          <cell r="E322">
            <v>0</v>
          </cell>
          <cell r="F322">
            <v>0</v>
          </cell>
          <cell r="G322">
            <v>0</v>
          </cell>
          <cell r="H322" t="str">
            <v>0</v>
          </cell>
          <cell r="I322" t="str">
            <v>0</v>
          </cell>
          <cell r="J322" t="str">
            <v>0</v>
          </cell>
          <cell r="K322" t="str">
            <v>0</v>
          </cell>
          <cell r="L322" t="str">
            <v>0</v>
          </cell>
          <cell r="M322" t="str">
            <v>0</v>
          </cell>
          <cell r="N322" t="str">
            <v>0</v>
          </cell>
          <cell r="O322" t="str">
            <v>0</v>
          </cell>
          <cell r="P322">
            <v>0</v>
          </cell>
        </row>
        <row r="323">
          <cell r="B323">
            <v>0</v>
          </cell>
          <cell r="C323">
            <v>10</v>
          </cell>
          <cell r="D323">
            <v>24</v>
          </cell>
          <cell r="E323">
            <v>0</v>
          </cell>
          <cell r="F323">
            <v>0</v>
          </cell>
          <cell r="G323">
            <v>0</v>
          </cell>
          <cell r="H323" t="str">
            <v>0</v>
          </cell>
          <cell r="I323" t="str">
            <v>0</v>
          </cell>
          <cell r="J323" t="str">
            <v>0</v>
          </cell>
          <cell r="K323" t="str">
            <v>0</v>
          </cell>
          <cell r="L323" t="str">
            <v>0</v>
          </cell>
          <cell r="M323" t="str">
            <v>0</v>
          </cell>
          <cell r="N323" t="str">
            <v>0</v>
          </cell>
          <cell r="O323" t="str">
            <v>0</v>
          </cell>
          <cell r="P323">
            <v>0</v>
          </cell>
        </row>
        <row r="324">
          <cell r="B324">
            <v>0</v>
          </cell>
          <cell r="C324">
            <v>10</v>
          </cell>
          <cell r="D324">
            <v>25</v>
          </cell>
          <cell r="E324">
            <v>0</v>
          </cell>
          <cell r="F324">
            <v>0</v>
          </cell>
          <cell r="G324">
            <v>0</v>
          </cell>
          <cell r="H324" t="str">
            <v>0</v>
          </cell>
          <cell r="I324" t="str">
            <v>0</v>
          </cell>
          <cell r="J324" t="str">
            <v>0</v>
          </cell>
          <cell r="K324" t="str">
            <v>0</v>
          </cell>
          <cell r="L324" t="str">
            <v>0</v>
          </cell>
          <cell r="M324" t="str">
            <v>0</v>
          </cell>
          <cell r="N324" t="str">
            <v>0</v>
          </cell>
          <cell r="O324" t="str">
            <v>0</v>
          </cell>
          <cell r="P324">
            <v>0</v>
          </cell>
        </row>
        <row r="325">
          <cell r="B325">
            <v>0</v>
          </cell>
          <cell r="C325">
            <v>10</v>
          </cell>
          <cell r="D325">
            <v>26</v>
          </cell>
          <cell r="E325">
            <v>0</v>
          </cell>
          <cell r="F325">
            <v>0</v>
          </cell>
          <cell r="G325">
            <v>0</v>
          </cell>
          <cell r="H325" t="str">
            <v>0</v>
          </cell>
          <cell r="I325" t="str">
            <v>0</v>
          </cell>
          <cell r="J325" t="str">
            <v>0</v>
          </cell>
          <cell r="K325" t="str">
            <v>0</v>
          </cell>
          <cell r="L325" t="str">
            <v>0</v>
          </cell>
          <cell r="M325" t="str">
            <v>0</v>
          </cell>
          <cell r="N325" t="str">
            <v>0</v>
          </cell>
          <cell r="O325" t="str">
            <v>0</v>
          </cell>
          <cell r="P325">
            <v>0</v>
          </cell>
        </row>
        <row r="326">
          <cell r="B326">
            <v>0</v>
          </cell>
          <cell r="C326">
            <v>10</v>
          </cell>
          <cell r="D326">
            <v>27</v>
          </cell>
          <cell r="E326">
            <v>0</v>
          </cell>
          <cell r="F326">
            <v>0</v>
          </cell>
          <cell r="G326">
            <v>0</v>
          </cell>
          <cell r="H326" t="str">
            <v>0</v>
          </cell>
          <cell r="I326" t="str">
            <v>0</v>
          </cell>
          <cell r="J326" t="str">
            <v>0</v>
          </cell>
          <cell r="K326" t="str">
            <v>0</v>
          </cell>
          <cell r="L326" t="str">
            <v>0</v>
          </cell>
          <cell r="M326" t="str">
            <v>0</v>
          </cell>
          <cell r="N326" t="str">
            <v>0</v>
          </cell>
          <cell r="O326" t="str">
            <v>0</v>
          </cell>
          <cell r="P326">
            <v>0</v>
          </cell>
        </row>
        <row r="327">
          <cell r="B327">
            <v>0</v>
          </cell>
          <cell r="C327">
            <v>10</v>
          </cell>
          <cell r="D327">
            <v>28</v>
          </cell>
          <cell r="E327">
            <v>0</v>
          </cell>
          <cell r="F327">
            <v>0</v>
          </cell>
          <cell r="G327">
            <v>0</v>
          </cell>
          <cell r="H327" t="str">
            <v>0</v>
          </cell>
          <cell r="I327" t="str">
            <v>0</v>
          </cell>
          <cell r="J327" t="str">
            <v>0</v>
          </cell>
          <cell r="K327" t="str">
            <v>0</v>
          </cell>
          <cell r="L327" t="str">
            <v>0</v>
          </cell>
          <cell r="M327" t="str">
            <v>0</v>
          </cell>
          <cell r="N327" t="str">
            <v>0</v>
          </cell>
          <cell r="O327" t="str">
            <v>0</v>
          </cell>
          <cell r="P327">
            <v>0</v>
          </cell>
        </row>
        <row r="328">
          <cell r="B328">
            <v>0</v>
          </cell>
          <cell r="C328">
            <v>10</v>
          </cell>
          <cell r="D328">
            <v>29</v>
          </cell>
          <cell r="E328">
            <v>0</v>
          </cell>
          <cell r="F328">
            <v>0</v>
          </cell>
          <cell r="G328">
            <v>0</v>
          </cell>
          <cell r="H328" t="str">
            <v>0</v>
          </cell>
          <cell r="I328" t="str">
            <v>0</v>
          </cell>
          <cell r="J328" t="str">
            <v>0</v>
          </cell>
          <cell r="K328" t="str">
            <v>0</v>
          </cell>
          <cell r="L328" t="str">
            <v>0</v>
          </cell>
          <cell r="M328" t="str">
            <v>0</v>
          </cell>
          <cell r="N328" t="str">
            <v>0</v>
          </cell>
          <cell r="O328" t="str">
            <v>0</v>
          </cell>
          <cell r="P328">
            <v>0</v>
          </cell>
        </row>
        <row r="329">
          <cell r="B329">
            <v>0</v>
          </cell>
          <cell r="C329">
            <v>10</v>
          </cell>
          <cell r="D329">
            <v>30</v>
          </cell>
          <cell r="E329">
            <v>0</v>
          </cell>
          <cell r="F329">
            <v>0</v>
          </cell>
          <cell r="G329">
            <v>0</v>
          </cell>
          <cell r="H329" t="str">
            <v>0</v>
          </cell>
          <cell r="I329" t="str">
            <v>0</v>
          </cell>
          <cell r="J329" t="str">
            <v>0</v>
          </cell>
          <cell r="K329" t="str">
            <v>0</v>
          </cell>
          <cell r="L329" t="str">
            <v>0</v>
          </cell>
          <cell r="M329" t="str">
            <v>0</v>
          </cell>
          <cell r="N329" t="str">
            <v>0</v>
          </cell>
          <cell r="O329" t="str">
            <v>0</v>
          </cell>
          <cell r="P329">
            <v>0</v>
          </cell>
        </row>
        <row r="330">
          <cell r="B330">
            <v>0</v>
          </cell>
          <cell r="C330">
            <v>10</v>
          </cell>
          <cell r="D330">
            <v>31</v>
          </cell>
          <cell r="E330">
            <v>0</v>
          </cell>
          <cell r="F330">
            <v>0</v>
          </cell>
          <cell r="G330">
            <v>0</v>
          </cell>
          <cell r="H330" t="str">
            <v>0</v>
          </cell>
          <cell r="I330" t="str">
            <v>0</v>
          </cell>
          <cell r="J330" t="str">
            <v>0</v>
          </cell>
          <cell r="K330" t="str">
            <v>0</v>
          </cell>
          <cell r="L330" t="str">
            <v>0</v>
          </cell>
          <cell r="M330" t="str">
            <v>0</v>
          </cell>
          <cell r="N330" t="str">
            <v>0</v>
          </cell>
          <cell r="O330" t="str">
            <v>0</v>
          </cell>
          <cell r="P330">
            <v>0</v>
          </cell>
        </row>
        <row r="331">
          <cell r="B331">
            <v>0</v>
          </cell>
          <cell r="C331">
            <v>10</v>
          </cell>
          <cell r="D331">
            <v>32</v>
          </cell>
          <cell r="E331">
            <v>0</v>
          </cell>
          <cell r="F331">
            <v>0</v>
          </cell>
          <cell r="G331">
            <v>0</v>
          </cell>
          <cell r="H331" t="str">
            <v>0</v>
          </cell>
          <cell r="I331" t="str">
            <v>0</v>
          </cell>
          <cell r="J331" t="str">
            <v>0</v>
          </cell>
          <cell r="K331" t="str">
            <v>0</v>
          </cell>
          <cell r="L331" t="str">
            <v>0</v>
          </cell>
          <cell r="M331" t="str">
            <v>0</v>
          </cell>
          <cell r="N331" t="str">
            <v>0</v>
          </cell>
          <cell r="O331" t="str">
            <v>0</v>
          </cell>
          <cell r="P331">
            <v>0</v>
          </cell>
        </row>
        <row r="332">
          <cell r="B332">
            <v>0</v>
          </cell>
          <cell r="C332">
            <v>10</v>
          </cell>
          <cell r="D332">
            <v>33</v>
          </cell>
          <cell r="E332">
            <v>0</v>
          </cell>
          <cell r="F332">
            <v>0</v>
          </cell>
          <cell r="G332">
            <v>0</v>
          </cell>
          <cell r="H332" t="str">
            <v>0</v>
          </cell>
          <cell r="I332" t="str">
            <v>0</v>
          </cell>
          <cell r="J332" t="str">
            <v>0</v>
          </cell>
          <cell r="K332" t="str">
            <v>0</v>
          </cell>
          <cell r="L332" t="str">
            <v>0</v>
          </cell>
          <cell r="M332" t="str">
            <v>0</v>
          </cell>
          <cell r="N332" t="str">
            <v>0</v>
          </cell>
          <cell r="O332" t="str">
            <v>0</v>
          </cell>
          <cell r="P332">
            <v>0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1"/>
  <sheetViews>
    <sheetView zoomScaleNormal="100" workbookViewId="0">
      <selection activeCell="C13" sqref="C13"/>
    </sheetView>
  </sheetViews>
  <sheetFormatPr defaultRowHeight="13.5" x14ac:dyDescent="0.15"/>
  <cols>
    <col min="1" max="1" width="6.625" style="3" customWidth="1"/>
    <col min="2" max="2" width="13" style="1" customWidth="1"/>
    <col min="3" max="3" width="15.625" customWidth="1"/>
    <col min="4" max="4" width="7.375" style="3" customWidth="1"/>
    <col min="5" max="8" width="9" style="5" customWidth="1"/>
    <col min="9" max="10" width="9" style="5"/>
    <col min="11" max="11" width="15.875" customWidth="1"/>
  </cols>
  <sheetData>
    <row r="1" spans="1:11" s="3" customFormat="1" x14ac:dyDescent="0.15">
      <c r="A1" s="7" t="s">
        <v>0</v>
      </c>
      <c r="B1" s="7" t="s">
        <v>1</v>
      </c>
      <c r="C1" s="24" t="s">
        <v>61</v>
      </c>
      <c r="D1" s="8" t="s">
        <v>3</v>
      </c>
      <c r="E1" s="7" t="s">
        <v>7</v>
      </c>
      <c r="F1" s="7" t="s">
        <v>10</v>
      </c>
      <c r="G1" s="7" t="s">
        <v>11</v>
      </c>
      <c r="H1" s="7" t="s">
        <v>4</v>
      </c>
      <c r="I1" s="7" t="s">
        <v>12</v>
      </c>
      <c r="J1" s="7" t="s">
        <v>5</v>
      </c>
      <c r="K1" s="7" t="s">
        <v>6</v>
      </c>
    </row>
    <row r="2" spans="1:11" s="3" customFormat="1" x14ac:dyDescent="0.15">
      <c r="A2" s="2">
        <f>RANK($K2,$K:$K)</f>
        <v>1</v>
      </c>
      <c r="B2" s="155" t="s">
        <v>253</v>
      </c>
      <c r="C2" s="2" t="str">
        <f>IFERROR(VLOOKUP(B2,選手!$A:$C,2,FALSE),"")</f>
        <v>関西大学</v>
      </c>
      <c r="D2" s="157">
        <f>IFERROR(VLOOKUP(B2,選手!$A:$C,3,FALSE),"")</f>
        <v>4</v>
      </c>
      <c r="E2" s="102">
        <f>IFERROR(VLOOKUP(B2,春関!$A:$K,9,FALSE),0)</f>
        <v>623</v>
      </c>
      <c r="F2" s="102">
        <f>IFERROR(VLOOKUP(B2,西日本学生!$A:$K,9,FALSE),0)</f>
        <v>623.69999999999993</v>
      </c>
      <c r="G2" s="102">
        <f>IFERROR(VLOOKUP(B2,学生選抜!$A:$K,9,FALSE),0)</f>
        <v>0</v>
      </c>
      <c r="H2" s="102">
        <f>IFERROR(VLOOKUP(B2,秋関!$A:$K,9,FALSE),0)</f>
        <v>621</v>
      </c>
      <c r="I2" s="102">
        <f>IFERROR(VLOOKUP(B2,全日本学生!$A:$K,9,FALSE),0)</f>
        <v>616.4</v>
      </c>
      <c r="J2" s="102">
        <f>IFERROR(VLOOKUP(B2,新人戦!$A:$K,9,FALSE),0)</f>
        <v>0</v>
      </c>
      <c r="K2" s="4">
        <f>LARGE(E2:J2,1)+LARGE(E2:J2,2)+LARGE(E2:J2,3)</f>
        <v>1867.6999999999998</v>
      </c>
    </row>
    <row r="3" spans="1:11" x14ac:dyDescent="0.15">
      <c r="A3" s="2">
        <f>RANK($K3,$K:$K)</f>
        <v>2</v>
      </c>
      <c r="B3" s="156" t="s">
        <v>254</v>
      </c>
      <c r="C3" s="2" t="str">
        <f>IFERROR(VLOOKUP(B3,選手!$A:$C,2,FALSE),"")</f>
        <v>立命館大学</v>
      </c>
      <c r="D3" s="157">
        <f>IFERROR(VLOOKUP(B3,選手!$A:$C,3,FALSE),"")</f>
        <v>2</v>
      </c>
      <c r="E3" s="102">
        <f>IFERROR(VLOOKUP(B3,春関!$A:$K,9,FALSE),0)</f>
        <v>613.79999999999995</v>
      </c>
      <c r="F3" s="102">
        <f>IFERROR(VLOOKUP(B3,西日本学生!$A:$K,9,FALSE),0)</f>
        <v>609.79999999999995</v>
      </c>
      <c r="G3" s="102">
        <f>IFERROR(VLOOKUP(B3,学生選抜!$A:$K,9,FALSE),0)</f>
        <v>0</v>
      </c>
      <c r="H3" s="102">
        <f>IFERROR(VLOOKUP(B3,秋関!$A:$K,9,FALSE),0)</f>
        <v>603</v>
      </c>
      <c r="I3" s="102">
        <f>IFERROR(VLOOKUP(B3,全日本学生!$A:$K,9,FALSE),0)</f>
        <v>603</v>
      </c>
      <c r="J3" s="102">
        <f>IFERROR(VLOOKUP(B3,新人戦!$A:$K,9,FALSE),0)</f>
        <v>613.69999999999993</v>
      </c>
      <c r="K3" s="4">
        <f>LARGE(E3:J3,1)+LARGE(E3:J3,2)+LARGE(E3:J3,3)</f>
        <v>1837.3</v>
      </c>
    </row>
    <row r="4" spans="1:11" x14ac:dyDescent="0.15">
      <c r="A4" s="2">
        <f>RANK($K4,$K:$K)</f>
        <v>3</v>
      </c>
      <c r="B4" s="156" t="s">
        <v>257</v>
      </c>
      <c r="C4" s="2" t="str">
        <f>IFERROR(VLOOKUP(B4,選手!$A:$C,2,FALSE),"")</f>
        <v>岡山商科大学</v>
      </c>
      <c r="D4" s="157">
        <f>IFERROR(VLOOKUP(B4,選手!$A:$C,3,FALSE),"")</f>
        <v>2</v>
      </c>
      <c r="E4" s="102">
        <f>IFERROR(VLOOKUP(B4,春関!$A:$K,9,FALSE),0)</f>
        <v>605.69999999999993</v>
      </c>
      <c r="F4" s="102">
        <f>IFERROR(VLOOKUP(B4,西日本学生!$A:$K,9,FALSE),0)</f>
        <v>607.6</v>
      </c>
      <c r="G4" s="102">
        <f>IFERROR(VLOOKUP(B4,学生選抜!$A:$K,9,FALSE),0)</f>
        <v>0</v>
      </c>
      <c r="H4" s="102">
        <f>IFERROR(VLOOKUP(B4,秋関!$A:$K,9,FALSE),0)</f>
        <v>603.9</v>
      </c>
      <c r="I4" s="102">
        <f>IFERROR(VLOOKUP(B4,全日本学生!$A:$K,9,FALSE),0)</f>
        <v>609.1</v>
      </c>
      <c r="J4" s="102">
        <f>IFERROR(VLOOKUP(B4,新人戦!$A:$K,9,FALSE),0)</f>
        <v>608.79999999999995</v>
      </c>
      <c r="K4" s="4">
        <f>LARGE(E4:J4,1)+LARGE(E4:J4,2)+LARGE(E4:J4,3)</f>
        <v>1825.5</v>
      </c>
    </row>
    <row r="5" spans="1:11" x14ac:dyDescent="0.15">
      <c r="A5" s="2">
        <f>RANK($K5,$K:$K)</f>
        <v>4</v>
      </c>
      <c r="B5" s="156" t="s">
        <v>252</v>
      </c>
      <c r="C5" s="2" t="str">
        <f>IFERROR(VLOOKUP(B5,選手!$A:$C,2,FALSE),"")</f>
        <v>関西大学</v>
      </c>
      <c r="D5" s="157">
        <f>IFERROR(VLOOKUP(B5,選手!$A:$C,3,FALSE),"")</f>
        <v>1</v>
      </c>
      <c r="E5" s="102">
        <f>IFERROR(VLOOKUP(B5,春関!$A:$K,9,FALSE),0)</f>
        <v>605</v>
      </c>
      <c r="F5" s="102">
        <f>IFERROR(VLOOKUP(B5,西日本学生!$A:$K,9,FALSE),0)</f>
        <v>602.40000000000009</v>
      </c>
      <c r="G5" s="102">
        <f>IFERROR(VLOOKUP(B5,学生選抜!$A:$K,9,FALSE),0)</f>
        <v>0</v>
      </c>
      <c r="H5" s="102">
        <f>IFERROR(VLOOKUP(B5,秋関!$A:$K,9,FALSE),0)</f>
        <v>595.29999999999995</v>
      </c>
      <c r="I5" s="102">
        <f>IFERROR(VLOOKUP(B5,全日本学生!$A:$K,9,FALSE),0)</f>
        <v>595.40000000000009</v>
      </c>
      <c r="J5" s="102">
        <f>IFERROR(VLOOKUP(B5,新人戦!$A:$K,9,FALSE),0)</f>
        <v>606.9</v>
      </c>
      <c r="K5" s="4">
        <f>LARGE(E5:J5,1)+LARGE(E5:J5,2)+LARGE(E5:J5,3)</f>
        <v>1814.3000000000002</v>
      </c>
    </row>
    <row r="6" spans="1:11" x14ac:dyDescent="0.15">
      <c r="A6" s="2">
        <f>RANK($K6,$K:$K)</f>
        <v>5</v>
      </c>
      <c r="B6" s="156" t="s">
        <v>265</v>
      </c>
      <c r="C6" s="2" t="str">
        <f>IFERROR(VLOOKUP(B6,選手!$A:$C,2,FALSE),"")</f>
        <v>関西大学</v>
      </c>
      <c r="D6" s="157">
        <f>IFERROR(VLOOKUP(B6,選手!$A:$C,3,FALSE),"")</f>
        <v>4</v>
      </c>
      <c r="E6" s="102">
        <f>IFERROR(VLOOKUP(B6,春関!$A:$K,9,FALSE),0)</f>
        <v>596.09999999999991</v>
      </c>
      <c r="F6" s="102">
        <f>IFERROR(VLOOKUP(B6,西日本学生!$A:$K,9,FALSE),0)</f>
        <v>612.6</v>
      </c>
      <c r="G6" s="102">
        <f>IFERROR(VLOOKUP(B6,学生選抜!$A:$K,9,FALSE),0)</f>
        <v>0</v>
      </c>
      <c r="H6" s="102">
        <f>IFERROR(VLOOKUP(B6,秋関!$A:$K,9,FALSE),0)</f>
        <v>605.1</v>
      </c>
      <c r="I6" s="102">
        <f>IFERROR(VLOOKUP(B6,全日本学生!$A:$K,9,FALSE),0)</f>
        <v>593.9</v>
      </c>
      <c r="J6" s="102">
        <f>IFERROR(VLOOKUP(B6,新人戦!$A:$K,9,FALSE),0)</f>
        <v>0</v>
      </c>
      <c r="K6" s="4">
        <f>LARGE(E6:J6,1)+LARGE(E6:J6,2)+LARGE(E6:J6,3)</f>
        <v>1813.8</v>
      </c>
    </row>
    <row r="7" spans="1:11" x14ac:dyDescent="0.15">
      <c r="A7" s="2">
        <f>RANK($K7,$K:$K)</f>
        <v>6</v>
      </c>
      <c r="B7" s="156" t="s">
        <v>259</v>
      </c>
      <c r="C7" s="2" t="str">
        <f>IFERROR(VLOOKUP(B7,選手!$A:$C,2,FALSE),"")</f>
        <v>関西学院大学</v>
      </c>
      <c r="D7" s="157">
        <f>IFERROR(VLOOKUP(B7,選手!$A:$C,3,FALSE),"")</f>
        <v>4</v>
      </c>
      <c r="E7" s="102">
        <f>IFERROR(VLOOKUP(B7,春関!$A:$K,9,FALSE),0)</f>
        <v>602.69999999999993</v>
      </c>
      <c r="F7" s="102">
        <f>IFERROR(VLOOKUP(B7,西日本学生!$A:$K,9,FALSE),0)</f>
        <v>609.80000000000007</v>
      </c>
      <c r="G7" s="102">
        <f>IFERROR(VLOOKUP(B7,学生選抜!$A:$K,9,FALSE),0)</f>
        <v>0</v>
      </c>
      <c r="H7" s="102">
        <f>IFERROR(VLOOKUP(B7,秋関!$A:$K,9,FALSE),0)</f>
        <v>601.20000000000005</v>
      </c>
      <c r="I7" s="102">
        <f>IFERROR(VLOOKUP(B7,全日本学生!$A:$K,9,FALSE),0)</f>
        <v>599.4</v>
      </c>
      <c r="J7" s="102">
        <f>IFERROR(VLOOKUP(B7,新人戦!$A:$K,9,FALSE),0)</f>
        <v>0</v>
      </c>
      <c r="K7" s="4">
        <f>LARGE(E7:J7,1)+LARGE(E7:J7,2)+LARGE(E7:J7,3)</f>
        <v>1813.7</v>
      </c>
    </row>
    <row r="8" spans="1:11" x14ac:dyDescent="0.15">
      <c r="A8" s="2">
        <f>RANK($K8,$K:$K)</f>
        <v>7</v>
      </c>
      <c r="B8" s="156" t="s">
        <v>266</v>
      </c>
      <c r="C8" s="2" t="str">
        <f>IFERROR(VLOOKUP(B8,選手!$A:$C,2,FALSE),"")</f>
        <v>同志社大学</v>
      </c>
      <c r="D8" s="157">
        <f>IFERROR(VLOOKUP(B8,選手!$A:$C,3,FALSE),"")</f>
        <v>4</v>
      </c>
      <c r="E8" s="102">
        <f>IFERROR(VLOOKUP(B8,春関!$A:$K,9,FALSE),0)</f>
        <v>595.9</v>
      </c>
      <c r="F8" s="102">
        <f>IFERROR(VLOOKUP(B8,西日本学生!$A:$K,9,FALSE),0)</f>
        <v>613.80000000000007</v>
      </c>
      <c r="G8" s="102">
        <f>IFERROR(VLOOKUP(B8,学生選抜!$A:$K,9,FALSE),0)</f>
        <v>0</v>
      </c>
      <c r="H8" s="102">
        <f>IFERROR(VLOOKUP(B8,秋関!$A:$K,9,FALSE),0)</f>
        <v>597.5</v>
      </c>
      <c r="I8" s="102">
        <f>IFERROR(VLOOKUP(B8,全日本学生!$A:$K,9,FALSE),0)</f>
        <v>600.9</v>
      </c>
      <c r="J8" s="102">
        <f>IFERROR(VLOOKUP(B8,新人戦!$A:$K,9,FALSE),0)</f>
        <v>0</v>
      </c>
      <c r="K8" s="4">
        <f>LARGE(E8:J8,1)+LARGE(E8:J8,2)+LARGE(E8:J8,3)</f>
        <v>1812.2</v>
      </c>
    </row>
    <row r="9" spans="1:11" x14ac:dyDescent="0.15">
      <c r="A9" s="2">
        <f>RANK($K9,$K:$K)</f>
        <v>8</v>
      </c>
      <c r="B9" s="156" t="s">
        <v>261</v>
      </c>
      <c r="C9" s="2" t="str">
        <f>IFERROR(VLOOKUP(B9,選手!$A:$C,2,FALSE),"")</f>
        <v>近畿大学</v>
      </c>
      <c r="D9" s="157">
        <f>IFERROR(VLOOKUP(B9,選手!$A:$C,3,FALSE),"")</f>
        <v>2</v>
      </c>
      <c r="E9" s="102">
        <f>IFERROR(VLOOKUP(B9,春関!$A:$K,9,FALSE),0)</f>
        <v>600.09999999999991</v>
      </c>
      <c r="F9" s="102">
        <f>IFERROR(VLOOKUP(B9,西日本学生!$A:$K,9,FALSE),0)</f>
        <v>595.29999999999995</v>
      </c>
      <c r="G9" s="102">
        <f>IFERROR(VLOOKUP(B9,学生選抜!$A:$K,9,FALSE),0)</f>
        <v>0</v>
      </c>
      <c r="H9" s="102">
        <f>IFERROR(VLOOKUP(B9,秋関!$A:$K,9,FALSE),0)</f>
        <v>586.4</v>
      </c>
      <c r="I9" s="102">
        <f>IFERROR(VLOOKUP(B9,全日本学生!$A:$K,9,FALSE),0)</f>
        <v>609.1</v>
      </c>
      <c r="J9" s="102">
        <f>IFERROR(VLOOKUP(B9,新人戦!$A:$K,9,FALSE),0)</f>
        <v>602.70000000000005</v>
      </c>
      <c r="K9" s="4">
        <f>LARGE(E9:J9,1)+LARGE(E9:J9,2)+LARGE(E9:J9,3)</f>
        <v>1811.9</v>
      </c>
    </row>
    <row r="10" spans="1:11" x14ac:dyDescent="0.15">
      <c r="A10" s="2">
        <f>RANK($K10,$K:$K)</f>
        <v>9</v>
      </c>
      <c r="B10" s="156" t="s">
        <v>255</v>
      </c>
      <c r="C10" s="2" t="str">
        <f>IFERROR(VLOOKUP(B10,選手!$A:$C,2,FALSE),"")</f>
        <v>立命館大学</v>
      </c>
      <c r="D10" s="157">
        <f>IFERROR(VLOOKUP(B10,選手!$A:$C,3,FALSE),"")</f>
        <v>1</v>
      </c>
      <c r="E10" s="102">
        <f>IFERROR(VLOOKUP(B10,春関!$A:$K,9,FALSE),0)</f>
        <v>610.6</v>
      </c>
      <c r="F10" s="102">
        <f>IFERROR(VLOOKUP(B10,西日本学生!$A:$K,9,FALSE),0)</f>
        <v>595.1</v>
      </c>
      <c r="G10" s="102">
        <f>IFERROR(VLOOKUP(B10,学生選抜!$A:$K,9,FALSE),0)</f>
        <v>0</v>
      </c>
      <c r="H10" s="102">
        <f>IFERROR(VLOOKUP(B10,秋関!$A:$K,9,FALSE),0)</f>
        <v>585.1</v>
      </c>
      <c r="I10" s="102">
        <f>IFERROR(VLOOKUP(B10,全日本学生!$A:$K,9,FALSE),0)</f>
        <v>597.09999999999991</v>
      </c>
      <c r="J10" s="102">
        <f>IFERROR(VLOOKUP(B10,新人戦!$A:$K,9,FALSE),0)</f>
        <v>602.6</v>
      </c>
      <c r="K10" s="4">
        <f>LARGE(E10:J10,1)+LARGE(E10:J10,2)+LARGE(E10:J10,3)</f>
        <v>1810.3</v>
      </c>
    </row>
    <row r="11" spans="1:11" x14ac:dyDescent="0.15">
      <c r="A11" s="2">
        <f>RANK($K11,$K:$K)</f>
        <v>10</v>
      </c>
      <c r="B11" s="156" t="s">
        <v>119</v>
      </c>
      <c r="C11" s="2" t="str">
        <f>IFERROR(VLOOKUP(B11,選手!$A:$C,2,FALSE),"")</f>
        <v>関西大学</v>
      </c>
      <c r="D11" s="157">
        <f>IFERROR(VLOOKUP(B11,選手!$A:$C,3,FALSE),"")</f>
        <v>3</v>
      </c>
      <c r="E11" s="102">
        <f>IFERROR(VLOOKUP(B11,春関!$A:$K,9,FALSE),0)</f>
        <v>604</v>
      </c>
      <c r="F11" s="102">
        <f>IFERROR(VLOOKUP(B11,西日本学生!$A:$K,9,FALSE),0)</f>
        <v>600</v>
      </c>
      <c r="G11" s="102">
        <f>IFERROR(VLOOKUP(B11,学生選抜!$A:$K,9,FALSE),0)</f>
        <v>0</v>
      </c>
      <c r="H11" s="102">
        <f>IFERROR(VLOOKUP(B11,秋関!$A:$K,9,FALSE),0)</f>
        <v>605.9</v>
      </c>
      <c r="I11" s="102">
        <f>IFERROR(VLOOKUP(B11,全日本学生!$A:$K,9,FALSE),0)</f>
        <v>584</v>
      </c>
      <c r="J11" s="102">
        <f>IFERROR(VLOOKUP(B11,新人戦!$A:$K,9,FALSE),0)</f>
        <v>0</v>
      </c>
      <c r="K11" s="4">
        <f>LARGE(E11:J11,1)+LARGE(E11:J11,2)+LARGE(E11:J11,3)</f>
        <v>1809.9</v>
      </c>
    </row>
    <row r="12" spans="1:11" x14ac:dyDescent="0.15">
      <c r="A12" s="2">
        <f>RANK($K12,$K:$K)</f>
        <v>11</v>
      </c>
      <c r="B12" s="156" t="s">
        <v>260</v>
      </c>
      <c r="C12" s="2" t="str">
        <f>IFERROR(VLOOKUP(B12,選手!$A:$C,2,FALSE),"")</f>
        <v>立命館大学</v>
      </c>
      <c r="D12" s="157">
        <f>IFERROR(VLOOKUP(B12,選手!$A:$C,3,FALSE),"")</f>
        <v>4</v>
      </c>
      <c r="E12" s="102">
        <f>IFERROR(VLOOKUP(B12,春関!$A:$K,9,FALSE),0)</f>
        <v>600.40000000000009</v>
      </c>
      <c r="F12" s="102">
        <f>IFERROR(VLOOKUP(B12,西日本学生!$A:$K,9,FALSE),0)</f>
        <v>602.80000000000007</v>
      </c>
      <c r="G12" s="102">
        <f>IFERROR(VLOOKUP(B12,学生選抜!$A:$K,9,FALSE),0)</f>
        <v>0</v>
      </c>
      <c r="H12" s="102">
        <f>IFERROR(VLOOKUP(B12,秋関!$A:$K,9,FALSE),0)</f>
        <v>600</v>
      </c>
      <c r="I12" s="102">
        <f>IFERROR(VLOOKUP(B12,全日本学生!$A:$K,9,FALSE),0)</f>
        <v>603.79999999999995</v>
      </c>
      <c r="J12" s="102">
        <f>IFERROR(VLOOKUP(B12,新人戦!$A:$K,9,FALSE),0)</f>
        <v>0</v>
      </c>
      <c r="K12" s="4">
        <f>LARGE(E12:J12,1)+LARGE(E12:J12,2)+LARGE(E12:J12,3)</f>
        <v>1807</v>
      </c>
    </row>
    <row r="13" spans="1:11" x14ac:dyDescent="0.15">
      <c r="A13" s="2">
        <f>RANK($K13,$K:$K)</f>
        <v>12</v>
      </c>
      <c r="B13" s="156" t="s">
        <v>258</v>
      </c>
      <c r="C13" s="2" t="str">
        <f>IFERROR(VLOOKUP(B13,選手!$A:$C,2,FALSE),"")</f>
        <v>京都産業大学</v>
      </c>
      <c r="D13" s="157">
        <f>IFERROR(VLOOKUP(B13,選手!$A:$C,3,FALSE),"")</f>
        <v>4</v>
      </c>
      <c r="E13" s="102">
        <f>IFERROR(VLOOKUP(B13,春関!$A:$K,9,FALSE),0)</f>
        <v>604</v>
      </c>
      <c r="F13" s="102">
        <f>IFERROR(VLOOKUP(B13,西日本学生!$A:$K,9,FALSE),0)</f>
        <v>0</v>
      </c>
      <c r="G13" s="102">
        <f>IFERROR(VLOOKUP(B13,学生選抜!$A:$K,9,FALSE),0)</f>
        <v>0</v>
      </c>
      <c r="H13" s="102">
        <f>IFERROR(VLOOKUP(B13,秋関!$A:$K,9,FALSE),0)</f>
        <v>605.29999999999995</v>
      </c>
      <c r="I13" s="102">
        <f>IFERROR(VLOOKUP(B13,全日本学生!$A:$K,9,FALSE),0)</f>
        <v>594.80000000000007</v>
      </c>
      <c r="J13" s="102">
        <f>IFERROR(VLOOKUP(B13,新人戦!$A:$K,9,FALSE),0)</f>
        <v>0</v>
      </c>
      <c r="K13" s="4">
        <f>LARGE(E13:J13,1)+LARGE(E13:J13,2)+LARGE(E13:J13,3)</f>
        <v>1804.1</v>
      </c>
    </row>
    <row r="14" spans="1:11" x14ac:dyDescent="0.15">
      <c r="A14" s="2">
        <f>RANK($K14,$K:$K)</f>
        <v>13</v>
      </c>
      <c r="B14" s="156" t="s">
        <v>268</v>
      </c>
      <c r="C14" s="2" t="str">
        <f>IFERROR(VLOOKUP(B14,選手!$A:$C,2,FALSE),"")</f>
        <v>京都大学</v>
      </c>
      <c r="D14" s="157">
        <f>IFERROR(VLOOKUP(B14,選手!$A:$C,3,FALSE),"")</f>
        <v>4</v>
      </c>
      <c r="E14" s="102">
        <f>IFERROR(VLOOKUP(B14,春関!$A:$K,9,FALSE),0)</f>
        <v>595.19999999999993</v>
      </c>
      <c r="F14" s="102">
        <f>IFERROR(VLOOKUP(B14,西日本学生!$A:$K,9,FALSE),0)</f>
        <v>601.70000000000005</v>
      </c>
      <c r="G14" s="102">
        <f>IFERROR(VLOOKUP(B14,学生選抜!$A:$K,9,FALSE),0)</f>
        <v>0</v>
      </c>
      <c r="H14" s="102">
        <f>IFERROR(VLOOKUP(B14,秋関!$A:$K,9,FALSE),0)</f>
        <v>594.79999999999995</v>
      </c>
      <c r="I14" s="102">
        <f>IFERROR(VLOOKUP(B14,全日本学生!$A:$K,9,FALSE),0)</f>
        <v>603</v>
      </c>
      <c r="J14" s="102">
        <f>IFERROR(VLOOKUP(B14,新人戦!$A:$K,9,FALSE),0)</f>
        <v>0</v>
      </c>
      <c r="K14" s="4">
        <f>LARGE(E14:J14,1)+LARGE(E14:J14,2)+LARGE(E14:J14,3)</f>
        <v>1799.9</v>
      </c>
    </row>
    <row r="15" spans="1:11" x14ac:dyDescent="0.15">
      <c r="A15" s="2">
        <f>RANK($K15,$K:$K)</f>
        <v>14</v>
      </c>
      <c r="B15" s="156" t="s">
        <v>122</v>
      </c>
      <c r="C15" s="2" t="str">
        <f>IFERROR(VLOOKUP(B15,選手!$A:$C,2,FALSE),"")</f>
        <v>関西大学</v>
      </c>
      <c r="D15" s="157">
        <f>IFERROR(VLOOKUP(B15,選手!$A:$C,3,FALSE),"")</f>
        <v>3</v>
      </c>
      <c r="E15" s="102">
        <f>IFERROR(VLOOKUP(B15,春関!$A:$K,9,FALSE),0)</f>
        <v>598.9</v>
      </c>
      <c r="F15" s="102">
        <f>IFERROR(VLOOKUP(B15,西日本学生!$A:$K,9,FALSE),0)</f>
        <v>600.49999999999989</v>
      </c>
      <c r="G15" s="102">
        <f>IFERROR(VLOOKUP(B15,学生選抜!$A:$K,9,FALSE),0)</f>
        <v>0</v>
      </c>
      <c r="H15" s="102">
        <f>IFERROR(VLOOKUP(B15,秋関!$A:$K,9,FALSE),0)</f>
        <v>597.70000000000005</v>
      </c>
      <c r="I15" s="102">
        <f>IFERROR(VLOOKUP(B15,全日本学生!$A:$K,9,FALSE),0)</f>
        <v>599.4</v>
      </c>
      <c r="J15" s="102">
        <f>IFERROR(VLOOKUP(B15,新人戦!$A:$K,9,FALSE),0)</f>
        <v>0</v>
      </c>
      <c r="K15" s="4">
        <f>LARGE(E15:J15,1)+LARGE(E15:J15,2)+LARGE(E15:J15,3)</f>
        <v>1798.7999999999997</v>
      </c>
    </row>
    <row r="16" spans="1:11" x14ac:dyDescent="0.15">
      <c r="A16" s="2">
        <f>RANK($K16,$K:$K)</f>
        <v>15</v>
      </c>
      <c r="B16" s="156" t="s">
        <v>171</v>
      </c>
      <c r="C16" s="2" t="str">
        <f>IFERROR(VLOOKUP(B16,選手!$A:$C,2,FALSE),"")</f>
        <v>甲南大学</v>
      </c>
      <c r="D16" s="157">
        <f>IFERROR(VLOOKUP(B16,選手!$A:$C,3,FALSE),"")</f>
        <v>2</v>
      </c>
      <c r="E16" s="102">
        <f>IFERROR(VLOOKUP(B16,春関!$A:$K,9,FALSE),0)</f>
        <v>590.29999999999995</v>
      </c>
      <c r="F16" s="102">
        <f>IFERROR(VLOOKUP(B16,西日本学生!$A:$K,9,FALSE),0)</f>
        <v>592.4</v>
      </c>
      <c r="G16" s="102">
        <f>IFERROR(VLOOKUP(B16,学生選抜!$A:$K,9,FALSE),0)</f>
        <v>0</v>
      </c>
      <c r="H16" s="102">
        <f>IFERROR(VLOOKUP(B16,秋関!$A:$K,9,FALSE),0)</f>
        <v>597.20000000000005</v>
      </c>
      <c r="I16" s="102">
        <f>IFERROR(VLOOKUP(B16,全日本学生!$A:$K,9,FALSE),0)</f>
        <v>598.4</v>
      </c>
      <c r="J16" s="102">
        <f>IFERROR(VLOOKUP(B16,新人戦!$A:$K,9,FALSE),0)</f>
        <v>597.69999999999993</v>
      </c>
      <c r="K16" s="4">
        <f>LARGE(E16:J16,1)+LARGE(E16:J16,2)+LARGE(E16:J16,3)</f>
        <v>1793.3</v>
      </c>
    </row>
    <row r="17" spans="1:11" x14ac:dyDescent="0.15">
      <c r="A17" s="2">
        <f>RANK($K17,$K:$K)</f>
        <v>16</v>
      </c>
      <c r="B17" s="156" t="s">
        <v>277</v>
      </c>
      <c r="C17" s="2" t="str">
        <f>IFERROR(VLOOKUP(B17,選手!$A:$C,2,FALSE),"")</f>
        <v>関西学院大学</v>
      </c>
      <c r="D17" s="157">
        <f>IFERROR(VLOOKUP(B17,選手!$A:$C,3,FALSE),"")</f>
        <v>2</v>
      </c>
      <c r="E17" s="102">
        <f>IFERROR(VLOOKUP(B17,春関!$A:$K,9,FALSE),0)</f>
        <v>587.79999999999995</v>
      </c>
      <c r="F17" s="102">
        <f>IFERROR(VLOOKUP(B17,西日本学生!$A:$K,9,FALSE),0)</f>
        <v>587.69999999999993</v>
      </c>
      <c r="G17" s="102">
        <f>IFERROR(VLOOKUP(B17,学生選抜!$A:$K,9,FALSE),0)</f>
        <v>0</v>
      </c>
      <c r="H17" s="102">
        <f>IFERROR(VLOOKUP(B17,秋関!$A:$K,9,FALSE),0)</f>
        <v>597.6</v>
      </c>
      <c r="I17" s="102">
        <f>IFERROR(VLOOKUP(B17,全日本学生!$A:$K,9,FALSE),0)</f>
        <v>589.4</v>
      </c>
      <c r="J17" s="102">
        <f>IFERROR(VLOOKUP(B17,新人戦!$A:$K,9,FALSE),0)</f>
        <v>602.70000000000005</v>
      </c>
      <c r="K17" s="4">
        <f>LARGE(E17:J17,1)+LARGE(E17:J17,2)+LARGE(E17:J17,3)</f>
        <v>1789.7000000000003</v>
      </c>
    </row>
    <row r="18" spans="1:11" x14ac:dyDescent="0.15">
      <c r="A18" s="2">
        <f>RANK($K18,$K:$K)</f>
        <v>17</v>
      </c>
      <c r="B18" s="156" t="s">
        <v>128</v>
      </c>
      <c r="C18" s="2" t="str">
        <f>IFERROR(VLOOKUP(B18,選手!$A:$C,2,FALSE),"")</f>
        <v>関西大学</v>
      </c>
      <c r="D18" s="157">
        <f>IFERROR(VLOOKUP(B18,選手!$A:$C,3,FALSE),"")</f>
        <v>2</v>
      </c>
      <c r="E18" s="102">
        <f>IFERROR(VLOOKUP(B18,春関!$A:$K,9,FALSE),0)</f>
        <v>588.29999999999995</v>
      </c>
      <c r="F18" s="102">
        <f>IFERROR(VLOOKUP(B18,西日本学生!$A:$K,9,FALSE),0)</f>
        <v>594.70000000000005</v>
      </c>
      <c r="G18" s="102">
        <f>IFERROR(VLOOKUP(B18,学生選抜!$A:$K,9,FALSE),0)</f>
        <v>0</v>
      </c>
      <c r="H18" s="102">
        <f>IFERROR(VLOOKUP(B18,秋関!$A:$K,9,FALSE),0)</f>
        <v>587.5</v>
      </c>
      <c r="I18" s="102">
        <f>IFERROR(VLOOKUP(B18,全日本学生!$A:$K,9,FALSE),0)</f>
        <v>591.70000000000005</v>
      </c>
      <c r="J18" s="102">
        <f>IFERROR(VLOOKUP(B18,新人戦!$A:$K,9,FALSE),0)</f>
        <v>602.29999999999995</v>
      </c>
      <c r="K18" s="4">
        <f>LARGE(E18:J18,1)+LARGE(E18:J18,2)+LARGE(E18:J18,3)</f>
        <v>1788.7</v>
      </c>
    </row>
    <row r="19" spans="1:11" x14ac:dyDescent="0.15">
      <c r="A19" s="2">
        <f>RANK($K19,$K:$K)</f>
        <v>18</v>
      </c>
      <c r="B19" s="156" t="s">
        <v>273</v>
      </c>
      <c r="C19" s="2" t="str">
        <f>IFERROR(VLOOKUP(B19,選手!$A:$C,2,FALSE),"")</f>
        <v>近畿大学</v>
      </c>
      <c r="D19" s="157">
        <f>IFERROR(VLOOKUP(B19,選手!$A:$C,3,FALSE),"")</f>
        <v>4</v>
      </c>
      <c r="E19" s="102">
        <f>IFERROR(VLOOKUP(B19,春関!$A:$K,9,FALSE),0)</f>
        <v>590</v>
      </c>
      <c r="F19" s="102">
        <f>IFERROR(VLOOKUP(B19,西日本学生!$A:$K,9,FALSE),0)</f>
        <v>0</v>
      </c>
      <c r="G19" s="102">
        <f>IFERROR(VLOOKUP(B19,学生選抜!$A:$K,9,FALSE),0)</f>
        <v>0</v>
      </c>
      <c r="H19" s="102">
        <f>IFERROR(VLOOKUP(B19,秋関!$A:$K,9,FALSE),0)</f>
        <v>607.4</v>
      </c>
      <c r="I19" s="102">
        <f>IFERROR(VLOOKUP(B19,全日本学生!$A:$K,9,FALSE),0)</f>
        <v>591</v>
      </c>
      <c r="J19" s="102">
        <f>IFERROR(VLOOKUP(B19,新人戦!$A:$K,9,FALSE),0)</f>
        <v>0</v>
      </c>
      <c r="K19" s="4">
        <f>LARGE(E19:J19,1)+LARGE(E19:J19,2)+LARGE(E19:J19,3)</f>
        <v>1788.4</v>
      </c>
    </row>
    <row r="20" spans="1:11" x14ac:dyDescent="0.15">
      <c r="A20" s="2">
        <f>RANK($K20,$K:$K)</f>
        <v>19</v>
      </c>
      <c r="B20" s="156" t="s">
        <v>256</v>
      </c>
      <c r="C20" s="2" t="str">
        <f>IFERROR(VLOOKUP(B20,選手!$A:$C,2,FALSE),"")</f>
        <v>同志社大学</v>
      </c>
      <c r="D20" s="157">
        <f>IFERROR(VLOOKUP(B20,選手!$A:$C,3,FALSE),"")</f>
        <v>4</v>
      </c>
      <c r="E20" s="102">
        <f>IFERROR(VLOOKUP(B20,春関!$A:$K,9,FALSE),0)</f>
        <v>604.9</v>
      </c>
      <c r="F20" s="102">
        <f>IFERROR(VLOOKUP(B20,西日本学生!$A:$K,9,FALSE),0)</f>
        <v>583.9</v>
      </c>
      <c r="G20" s="102">
        <f>IFERROR(VLOOKUP(B20,学生選抜!$A:$K,9,FALSE),0)</f>
        <v>0</v>
      </c>
      <c r="H20" s="102">
        <f>IFERROR(VLOOKUP(B20,秋関!$A:$K,9,FALSE),0)</f>
        <v>588.9</v>
      </c>
      <c r="I20" s="102">
        <f>IFERROR(VLOOKUP(B20,全日本学生!$A:$K,9,FALSE),0)</f>
        <v>593.90000000000009</v>
      </c>
      <c r="J20" s="102">
        <f>IFERROR(VLOOKUP(B20,新人戦!$A:$K,9,FALSE),0)</f>
        <v>0</v>
      </c>
      <c r="K20" s="4">
        <f>LARGE(E20:J20,1)+LARGE(E20:J20,2)+LARGE(E20:J20,3)</f>
        <v>1787.7000000000003</v>
      </c>
    </row>
    <row r="21" spans="1:11" x14ac:dyDescent="0.15">
      <c r="A21" s="2">
        <f>RANK($K21,$K:$K)</f>
        <v>20</v>
      </c>
      <c r="B21" s="156" t="s">
        <v>120</v>
      </c>
      <c r="C21" s="2" t="str">
        <f>IFERROR(VLOOKUP(B21,選手!$A:$C,2,FALSE),"")</f>
        <v>関西大学</v>
      </c>
      <c r="D21" s="157">
        <f>IFERROR(VLOOKUP(B21,選手!$A:$C,3,FALSE),"")</f>
        <v>3</v>
      </c>
      <c r="E21" s="102">
        <f>IFERROR(VLOOKUP(B21,春関!$A:$K,9,FALSE),0)</f>
        <v>592.19999999999993</v>
      </c>
      <c r="F21" s="102">
        <f>IFERROR(VLOOKUP(B21,西日本学生!$A:$K,9,FALSE),0)</f>
        <v>602.1</v>
      </c>
      <c r="G21" s="102">
        <f>IFERROR(VLOOKUP(B21,学生選抜!$A:$K,9,FALSE),0)</f>
        <v>0</v>
      </c>
      <c r="H21" s="102">
        <f>IFERROR(VLOOKUP(B21,秋関!$A:$K,9,FALSE),0)</f>
        <v>592.70000000000005</v>
      </c>
      <c r="I21" s="102">
        <f>IFERROR(VLOOKUP(B21,全日本学生!$A:$K,9,FALSE),0)</f>
        <v>592.79999999999995</v>
      </c>
      <c r="J21" s="102">
        <f>IFERROR(VLOOKUP(B21,新人戦!$A:$K,9,FALSE),0)</f>
        <v>0</v>
      </c>
      <c r="K21" s="4">
        <f>LARGE(E21:J21,1)+LARGE(E21:J21,2)+LARGE(E21:J21,3)</f>
        <v>1787.6000000000001</v>
      </c>
    </row>
    <row r="22" spans="1:11" x14ac:dyDescent="0.15">
      <c r="A22" s="2">
        <f>RANK($K22,$K:$K)</f>
        <v>21</v>
      </c>
      <c r="B22" s="156" t="s">
        <v>264</v>
      </c>
      <c r="C22" s="2" t="str">
        <f>IFERROR(VLOOKUP(B22,選手!$A:$C,2,FALSE),"")</f>
        <v>関西学院大学</v>
      </c>
      <c r="D22" s="157">
        <f>IFERROR(VLOOKUP(B22,選手!$A:$C,3,FALSE),"")</f>
        <v>3</v>
      </c>
      <c r="E22" s="102">
        <f>IFERROR(VLOOKUP(B22,春関!$A:$K,9,FALSE),0)</f>
        <v>597.9</v>
      </c>
      <c r="F22" s="102">
        <f>IFERROR(VLOOKUP(B22,西日本学生!$A:$K,9,FALSE),0)</f>
        <v>595.40000000000009</v>
      </c>
      <c r="G22" s="102">
        <f>IFERROR(VLOOKUP(B22,学生選抜!$A:$K,9,FALSE),0)</f>
        <v>0</v>
      </c>
      <c r="H22" s="102">
        <f>IFERROR(VLOOKUP(B22,秋関!$A:$K,9,FALSE),0)</f>
        <v>588.9</v>
      </c>
      <c r="I22" s="102">
        <f>IFERROR(VLOOKUP(B22,全日本学生!$A:$K,9,FALSE),0)</f>
        <v>585.5</v>
      </c>
      <c r="J22" s="102">
        <f>IFERROR(VLOOKUP(B22,新人戦!$A:$K,9,FALSE),0)</f>
        <v>0</v>
      </c>
      <c r="K22" s="4">
        <f>LARGE(E22:J22,1)+LARGE(E22:J22,2)+LARGE(E22:J22,3)</f>
        <v>1782.2000000000003</v>
      </c>
    </row>
    <row r="23" spans="1:11" x14ac:dyDescent="0.15">
      <c r="A23" s="2">
        <f>RANK($K23,$K:$K)</f>
        <v>22</v>
      </c>
      <c r="B23" s="156" t="s">
        <v>167</v>
      </c>
      <c r="C23" s="2" t="str">
        <f>IFERROR(VLOOKUP(B23,選手!$A:$C,2,FALSE),"")</f>
        <v>甲南大学</v>
      </c>
      <c r="D23" s="157">
        <f>IFERROR(VLOOKUP(B23,選手!$A:$C,3,FALSE),"")</f>
        <v>3</v>
      </c>
      <c r="E23" s="102">
        <f>IFERROR(VLOOKUP(B23,春関!$A:$K,9,FALSE),0)</f>
        <v>593.29999999999995</v>
      </c>
      <c r="F23" s="102">
        <f>IFERROR(VLOOKUP(B23,西日本学生!$A:$K,9,FALSE),0)</f>
        <v>591.20000000000005</v>
      </c>
      <c r="G23" s="102">
        <f>IFERROR(VLOOKUP(B23,学生選抜!$A:$K,9,FALSE),0)</f>
        <v>0</v>
      </c>
      <c r="H23" s="102">
        <f>IFERROR(VLOOKUP(B23,秋関!$A:$K,9,FALSE),0)</f>
        <v>592.5</v>
      </c>
      <c r="I23" s="102">
        <f>IFERROR(VLOOKUP(B23,全日本学生!$A:$K,9,FALSE),0)</f>
        <v>572.5</v>
      </c>
      <c r="J23" s="102">
        <f>IFERROR(VLOOKUP(B23,新人戦!$A:$K,9,FALSE),0)</f>
        <v>0</v>
      </c>
      <c r="K23" s="4">
        <f>LARGE(E23:J23,1)+LARGE(E23:J23,2)+LARGE(E23:J23,3)</f>
        <v>1777</v>
      </c>
    </row>
    <row r="24" spans="1:11" x14ac:dyDescent="0.15">
      <c r="A24" s="2">
        <f>RANK($K24,$K:$K)</f>
        <v>23</v>
      </c>
      <c r="B24" s="156" t="s">
        <v>271</v>
      </c>
      <c r="C24" s="2" t="str">
        <f>IFERROR(VLOOKUP(B24,選手!$A:$C,2,FALSE),"")</f>
        <v>立命館大学</v>
      </c>
      <c r="D24" s="157">
        <f>IFERROR(VLOOKUP(B24,選手!$A:$C,3,FALSE),"")</f>
        <v>4</v>
      </c>
      <c r="E24" s="102">
        <f>IFERROR(VLOOKUP(B24,春関!$A:$K,9,FALSE),0)</f>
        <v>591.29999999999995</v>
      </c>
      <c r="F24" s="102">
        <f>IFERROR(VLOOKUP(B24,西日本学生!$A:$K,9,FALSE),0)</f>
        <v>592.1</v>
      </c>
      <c r="G24" s="102">
        <f>IFERROR(VLOOKUP(B24,学生選抜!$A:$K,9,FALSE),0)</f>
        <v>0</v>
      </c>
      <c r="H24" s="102">
        <f>IFERROR(VLOOKUP(B24,秋関!$A:$K,9,FALSE),0)</f>
        <v>591.70000000000005</v>
      </c>
      <c r="I24" s="102">
        <f>IFERROR(VLOOKUP(B24,全日本学生!$A:$K,9,FALSE),0)</f>
        <v>583.19999999999993</v>
      </c>
      <c r="J24" s="102">
        <f>IFERROR(VLOOKUP(B24,新人戦!$A:$K,9,FALSE),0)</f>
        <v>0</v>
      </c>
      <c r="K24" s="4">
        <f>LARGE(E24:J24,1)+LARGE(E24:J24,2)+LARGE(E24:J24,3)</f>
        <v>1775.1000000000001</v>
      </c>
    </row>
    <row r="25" spans="1:11" x14ac:dyDescent="0.15">
      <c r="A25" s="2">
        <f>RANK($K25,$K:$K)</f>
        <v>24</v>
      </c>
      <c r="B25" s="156" t="s">
        <v>165</v>
      </c>
      <c r="C25" s="2" t="str">
        <f>IFERROR(VLOOKUP(B25,選手!$A:$C,2,FALSE),"")</f>
        <v>甲南大学</v>
      </c>
      <c r="D25" s="157">
        <f>IFERROR(VLOOKUP(B25,選手!$A:$C,3,FALSE),"")</f>
        <v>3</v>
      </c>
      <c r="E25" s="102">
        <f>IFERROR(VLOOKUP(B25,春関!$A:$K,9,FALSE),0)</f>
        <v>573.4</v>
      </c>
      <c r="F25" s="102">
        <f>IFERROR(VLOOKUP(B25,西日本学生!$A:$K,9,FALSE),0)</f>
        <v>590.69999999999993</v>
      </c>
      <c r="G25" s="102">
        <f>IFERROR(VLOOKUP(B25,学生選抜!$A:$K,9,FALSE),0)</f>
        <v>0</v>
      </c>
      <c r="H25" s="102">
        <f>IFERROR(VLOOKUP(B25,秋関!$A:$K,9,FALSE),0)</f>
        <v>590.9</v>
      </c>
      <c r="I25" s="102">
        <f>IFERROR(VLOOKUP(B25,全日本学生!$A:$K,9,FALSE),0)</f>
        <v>591.4</v>
      </c>
      <c r="J25" s="102">
        <f>IFERROR(VLOOKUP(B25,新人戦!$A:$K,9,FALSE),0)</f>
        <v>0</v>
      </c>
      <c r="K25" s="4">
        <f>LARGE(E25:J25,1)+LARGE(E25:J25,2)+LARGE(E25:J25,3)</f>
        <v>1773</v>
      </c>
    </row>
    <row r="26" spans="1:11" x14ac:dyDescent="0.15">
      <c r="A26" s="2">
        <f>RANK($K26,$K:$K)</f>
        <v>25</v>
      </c>
      <c r="B26" s="156" t="s">
        <v>267</v>
      </c>
      <c r="C26" s="2" t="str">
        <f>IFERROR(VLOOKUP(B26,選手!$A:$C,2,FALSE),"")</f>
        <v>京都大学</v>
      </c>
      <c r="D26" s="157">
        <f>IFERROR(VLOOKUP(B26,選手!$A:$C,3,FALSE),"")</f>
        <v>3</v>
      </c>
      <c r="E26" s="102">
        <f>IFERROR(VLOOKUP(B26,春関!$A:$K,9,FALSE),0)</f>
        <v>595.40000000000009</v>
      </c>
      <c r="F26" s="102">
        <f>IFERROR(VLOOKUP(B26,西日本学生!$A:$K,9,FALSE),0)</f>
        <v>582.5</v>
      </c>
      <c r="G26" s="102">
        <f>IFERROR(VLOOKUP(B26,学生選抜!$A:$K,9,FALSE),0)</f>
        <v>0</v>
      </c>
      <c r="H26" s="102">
        <f>IFERROR(VLOOKUP(B26,秋関!$A:$K,9,FALSE),0)</f>
        <v>575.70000000000005</v>
      </c>
      <c r="I26" s="102">
        <f>IFERROR(VLOOKUP(B26,全日本学生!$A:$K,9,FALSE),0)</f>
        <v>590.09999999999991</v>
      </c>
      <c r="J26" s="102">
        <f>IFERROR(VLOOKUP(B26,新人戦!$A:$K,9,FALSE),0)</f>
        <v>0</v>
      </c>
      <c r="K26" s="4">
        <f>LARGE(E26:J26,1)+LARGE(E26:J26,2)+LARGE(E26:J26,3)</f>
        <v>1768</v>
      </c>
    </row>
    <row r="27" spans="1:11" x14ac:dyDescent="0.15">
      <c r="A27" s="2">
        <f>RANK($K27,$K:$K)</f>
        <v>26</v>
      </c>
      <c r="B27" s="156" t="s">
        <v>1019</v>
      </c>
      <c r="C27" s="2" t="str">
        <f>IFERROR(VLOOKUP(B27,選手!$A:$C,2,FALSE),"")</f>
        <v>甲南大学</v>
      </c>
      <c r="D27" s="157">
        <f>IFERROR(VLOOKUP(B27,選手!$A:$C,3,FALSE),"")</f>
        <v>4</v>
      </c>
      <c r="E27" s="102">
        <f>IFERROR(VLOOKUP(B27,春関!$A:$K,9,FALSE),0)</f>
        <v>584.69999999999993</v>
      </c>
      <c r="F27" s="102">
        <f>IFERROR(VLOOKUP(B27,西日本学生!$A:$K,9,FALSE),0)</f>
        <v>589</v>
      </c>
      <c r="G27" s="102">
        <f>IFERROR(VLOOKUP(B27,学生選抜!$A:$K,9,FALSE),0)</f>
        <v>0</v>
      </c>
      <c r="H27" s="102">
        <f>IFERROR(VLOOKUP(B27,秋関!$A:$K,9,FALSE),0)</f>
        <v>591.29999999999995</v>
      </c>
      <c r="I27" s="102">
        <f>IFERROR(VLOOKUP(B27,全日本学生!$A:$K,9,FALSE),0)</f>
        <v>587.5</v>
      </c>
      <c r="J27" s="102">
        <f>IFERROR(VLOOKUP(B27,新人戦!$A:$K,9,FALSE),0)</f>
        <v>0</v>
      </c>
      <c r="K27" s="4">
        <f>LARGE(E27:J27,1)+LARGE(E27:J27,2)+LARGE(E27:J27,3)</f>
        <v>1767.8</v>
      </c>
    </row>
    <row r="28" spans="1:11" x14ac:dyDescent="0.15">
      <c r="A28" s="2">
        <f>RANK($K28,$K:$K)</f>
        <v>27</v>
      </c>
      <c r="B28" s="156" t="s">
        <v>291</v>
      </c>
      <c r="C28" s="2" t="str">
        <f>IFERROR(VLOOKUP(B28,選手!$A:$C,2,FALSE),"")</f>
        <v>京都産業大学</v>
      </c>
      <c r="D28" s="157">
        <f>IFERROR(VLOOKUP(B28,選手!$A:$C,3,FALSE),"")</f>
        <v>4</v>
      </c>
      <c r="E28" s="102">
        <f>IFERROR(VLOOKUP(B28,春関!$A:$K,9,FALSE),0)</f>
        <v>571.70000000000005</v>
      </c>
      <c r="F28" s="102">
        <f>IFERROR(VLOOKUP(B28,西日本学生!$A:$K,9,FALSE),0)</f>
        <v>584.6</v>
      </c>
      <c r="G28" s="102">
        <f>IFERROR(VLOOKUP(B28,学生選抜!$A:$K,9,FALSE),0)</f>
        <v>0</v>
      </c>
      <c r="H28" s="102">
        <f>IFERROR(VLOOKUP(B28,秋関!$A:$K,9,FALSE),0)</f>
        <v>597.70000000000005</v>
      </c>
      <c r="I28" s="102">
        <f>IFERROR(VLOOKUP(B28,全日本学生!$A:$K,9,FALSE),0)</f>
        <v>583</v>
      </c>
      <c r="J28" s="102">
        <f>IFERROR(VLOOKUP(B28,新人戦!$A:$K,9,FALSE),0)</f>
        <v>0</v>
      </c>
      <c r="K28" s="4">
        <f>LARGE(E28:J28,1)+LARGE(E28:J28,2)+LARGE(E28:J28,3)</f>
        <v>1765.3000000000002</v>
      </c>
    </row>
    <row r="29" spans="1:11" x14ac:dyDescent="0.15">
      <c r="A29" s="2">
        <f>RANK($K29,$K:$K)</f>
        <v>28</v>
      </c>
      <c r="B29" s="156" t="s">
        <v>175</v>
      </c>
      <c r="C29" s="2" t="str">
        <f>IFERROR(VLOOKUP(B29,選手!$A:$C,2,FALSE),"")</f>
        <v>甲南大学</v>
      </c>
      <c r="D29" s="157">
        <f>IFERROR(VLOOKUP(B29,選手!$A:$C,3,FALSE),"")</f>
        <v>2</v>
      </c>
      <c r="E29" s="102">
        <f>IFERROR(VLOOKUP(B29,春関!$A:$K,9,FALSE),0)</f>
        <v>585.79999999999995</v>
      </c>
      <c r="F29" s="102">
        <f>IFERROR(VLOOKUP(B29,西日本学生!$A:$K,9,FALSE),0)</f>
        <v>581.6</v>
      </c>
      <c r="G29" s="102">
        <f>IFERROR(VLOOKUP(B29,学生選抜!$A:$K,9,FALSE),0)</f>
        <v>0</v>
      </c>
      <c r="H29" s="102">
        <f>IFERROR(VLOOKUP(B29,秋関!$A:$K,9,FALSE),0)</f>
        <v>588.4</v>
      </c>
      <c r="I29" s="102">
        <f>IFERROR(VLOOKUP(B29,全日本学生!$A:$K,9,FALSE),0)</f>
        <v>590.6</v>
      </c>
      <c r="J29" s="102">
        <f>IFERROR(VLOOKUP(B29,新人戦!$A:$K,9,FALSE),0)</f>
        <v>583.20000000000005</v>
      </c>
      <c r="K29" s="4">
        <f>LARGE(E29:J29,1)+LARGE(E29:J29,2)+LARGE(E29:J29,3)</f>
        <v>1764.8</v>
      </c>
    </row>
    <row r="30" spans="1:11" x14ac:dyDescent="0.15">
      <c r="A30" s="2">
        <f>RANK($K30,$K:$K)</f>
        <v>29</v>
      </c>
      <c r="B30" s="156" t="s">
        <v>164</v>
      </c>
      <c r="C30" s="2" t="str">
        <f>IFERROR(VLOOKUP(B30,選手!$A:$C,2,FALSE),"")</f>
        <v>甲南大学</v>
      </c>
      <c r="D30" s="157">
        <f>IFERROR(VLOOKUP(B30,選手!$A:$C,3,FALSE),"")</f>
        <v>3</v>
      </c>
      <c r="E30" s="102">
        <f>IFERROR(VLOOKUP(B30,春関!$A:$K,9,FALSE),0)</f>
        <v>582.9</v>
      </c>
      <c r="F30" s="102">
        <f>IFERROR(VLOOKUP(B30,西日本学生!$A:$K,9,FALSE),0)</f>
        <v>586</v>
      </c>
      <c r="G30" s="102">
        <f>IFERROR(VLOOKUP(B30,学生選抜!$A:$K,9,FALSE),0)</f>
        <v>0</v>
      </c>
      <c r="H30" s="102">
        <f>IFERROR(VLOOKUP(B30,秋関!$A:$K,9,FALSE),0)</f>
        <v>586.9</v>
      </c>
      <c r="I30" s="102">
        <f>IFERROR(VLOOKUP(B30,全日本学生!$A:$K,9,FALSE),0)</f>
        <v>591.70000000000005</v>
      </c>
      <c r="J30" s="102">
        <f>IFERROR(VLOOKUP(B30,新人戦!$A:$K,9,FALSE),0)</f>
        <v>0</v>
      </c>
      <c r="K30" s="4">
        <f>LARGE(E30:J30,1)+LARGE(E30:J30,2)+LARGE(E30:J30,3)</f>
        <v>1764.6</v>
      </c>
    </row>
    <row r="31" spans="1:11" x14ac:dyDescent="0.15">
      <c r="A31" s="2">
        <f>RANK($K31,$K:$K)</f>
        <v>30</v>
      </c>
      <c r="B31" s="156" t="s">
        <v>280</v>
      </c>
      <c r="C31" s="2" t="str">
        <f>IFERROR(VLOOKUP(B31,選手!$A:$C,2,FALSE),"")</f>
        <v>近畿大学</v>
      </c>
      <c r="D31" s="157">
        <f>IFERROR(VLOOKUP(B31,選手!$A:$C,3,FALSE),"")</f>
        <v>1</v>
      </c>
      <c r="E31" s="102">
        <f>IFERROR(VLOOKUP(B31,春関!$A:$K,9,FALSE),0)</f>
        <v>582.6</v>
      </c>
      <c r="F31" s="102">
        <f>IFERROR(VLOOKUP(B31,西日本学生!$A:$K,9,FALSE),0)</f>
        <v>582.9</v>
      </c>
      <c r="G31" s="102">
        <f>IFERROR(VLOOKUP(B31,学生選抜!$A:$K,9,FALSE),0)</f>
        <v>0</v>
      </c>
      <c r="H31" s="102">
        <f>IFERROR(VLOOKUP(B31,秋関!$A:$K,9,FALSE),0)</f>
        <v>590.4</v>
      </c>
      <c r="I31" s="102">
        <f>IFERROR(VLOOKUP(B31,全日本学生!$A:$K,9,FALSE),0)</f>
        <v>591.1</v>
      </c>
      <c r="J31" s="102">
        <f>IFERROR(VLOOKUP(B31,新人戦!$A:$K,9,FALSE),0)</f>
        <v>0</v>
      </c>
      <c r="K31" s="4">
        <f>LARGE(E31:J31,1)+LARGE(E31:J31,2)+LARGE(E31:J31,3)</f>
        <v>1764.4</v>
      </c>
    </row>
    <row r="32" spans="1:11" x14ac:dyDescent="0.15">
      <c r="A32" s="2">
        <f>RANK($K32,$K:$K)</f>
        <v>31</v>
      </c>
      <c r="B32" s="156" t="s">
        <v>276</v>
      </c>
      <c r="C32" s="2" t="str">
        <f>IFERROR(VLOOKUP(B32,選手!$A:$C,2,FALSE),"")</f>
        <v>立命館大学</v>
      </c>
      <c r="D32" s="157">
        <f>IFERROR(VLOOKUP(B32,選手!$A:$C,3,FALSE),"")</f>
        <v>4</v>
      </c>
      <c r="E32" s="102">
        <f>IFERROR(VLOOKUP(B32,春関!$A:$K,9,FALSE),0)</f>
        <v>588.79999999999995</v>
      </c>
      <c r="F32" s="102">
        <f>IFERROR(VLOOKUP(B32,西日本学生!$A:$K,9,FALSE),0)</f>
        <v>587.69999999999993</v>
      </c>
      <c r="G32" s="102">
        <f>IFERROR(VLOOKUP(B32,学生選抜!$A:$K,9,FALSE),0)</f>
        <v>0</v>
      </c>
      <c r="H32" s="102">
        <f>IFERROR(VLOOKUP(B32,秋関!$A:$K,9,FALSE),0)</f>
        <v>581.29999999999995</v>
      </c>
      <c r="I32" s="102">
        <f>IFERROR(VLOOKUP(B32,全日本学生!$A:$K,9,FALSE),0)</f>
        <v>578.80000000000007</v>
      </c>
      <c r="J32" s="102">
        <f>IFERROR(VLOOKUP(B32,新人戦!$A:$K,9,FALSE),0)</f>
        <v>0</v>
      </c>
      <c r="K32" s="4">
        <f>LARGE(E32:J32,1)+LARGE(E32:J32,2)+LARGE(E32:J32,3)</f>
        <v>1757.8</v>
      </c>
    </row>
    <row r="33" spans="1:11" x14ac:dyDescent="0.15">
      <c r="A33" s="2">
        <f>RANK($K33,$K:$K)</f>
        <v>32</v>
      </c>
      <c r="B33" s="156" t="s">
        <v>283</v>
      </c>
      <c r="C33" s="2" t="str">
        <f>IFERROR(VLOOKUP(B33,選手!$A:$C,2,FALSE),"")</f>
        <v>同志社大学</v>
      </c>
      <c r="D33" s="157">
        <f>IFERROR(VLOOKUP(B33,選手!$A:$C,3,FALSE),"")</f>
        <v>3</v>
      </c>
      <c r="E33" s="102">
        <f>IFERROR(VLOOKUP(B33,春関!$A:$K,9,FALSE),0)</f>
        <v>578.59999999999991</v>
      </c>
      <c r="F33" s="102">
        <f>IFERROR(VLOOKUP(B33,西日本学生!$A:$K,9,FALSE),0)</f>
        <v>592.49999999999989</v>
      </c>
      <c r="G33" s="102">
        <f>IFERROR(VLOOKUP(B33,学生選抜!$A:$K,9,FALSE),0)</f>
        <v>0</v>
      </c>
      <c r="H33" s="102">
        <f>IFERROR(VLOOKUP(B33,秋関!$A:$K,9,FALSE),0)</f>
        <v>586.5</v>
      </c>
      <c r="I33" s="102">
        <f>IFERROR(VLOOKUP(B33,全日本学生!$A:$K,9,FALSE),0)</f>
        <v>551</v>
      </c>
      <c r="J33" s="102">
        <f>IFERROR(VLOOKUP(B33,新人戦!$A:$K,9,FALSE),0)</f>
        <v>0</v>
      </c>
      <c r="K33" s="4">
        <f>LARGE(E33:J33,1)+LARGE(E33:J33,2)+LARGE(E33:J33,3)</f>
        <v>1757.6</v>
      </c>
    </row>
    <row r="34" spans="1:11" x14ac:dyDescent="0.15">
      <c r="A34" s="2">
        <f>RANK($K34,$K:$K)</f>
        <v>33</v>
      </c>
      <c r="B34" s="156" t="s">
        <v>274</v>
      </c>
      <c r="C34" s="2" t="str">
        <f>IFERROR(VLOOKUP(B34,選手!$A:$C,2,FALSE),"")</f>
        <v>関西学院大学</v>
      </c>
      <c r="D34" s="157">
        <f>IFERROR(VLOOKUP(B34,選手!$A:$C,3,FALSE),"")</f>
        <v>3</v>
      </c>
      <c r="E34" s="102">
        <f>IFERROR(VLOOKUP(B34,春関!$A:$K,9,FALSE),0)</f>
        <v>589.6</v>
      </c>
      <c r="F34" s="102">
        <f>IFERROR(VLOOKUP(B34,西日本学生!$A:$K,9,FALSE),0)</f>
        <v>569.79999999999995</v>
      </c>
      <c r="G34" s="102">
        <f>IFERROR(VLOOKUP(B34,学生選抜!$A:$K,9,FALSE),0)</f>
        <v>0</v>
      </c>
      <c r="H34" s="102">
        <f>IFERROR(VLOOKUP(B34,秋関!$A:$K,9,FALSE),0)</f>
        <v>583.5</v>
      </c>
      <c r="I34" s="102">
        <f>IFERROR(VLOOKUP(B34,全日本学生!$A:$K,9,FALSE),0)</f>
        <v>582.4</v>
      </c>
      <c r="J34" s="102">
        <f>IFERROR(VLOOKUP(B34,新人戦!$A:$K,9,FALSE),0)</f>
        <v>0</v>
      </c>
      <c r="K34" s="4">
        <f>LARGE(E34:J34,1)+LARGE(E34:J34,2)+LARGE(E34:J34,3)</f>
        <v>1755.5</v>
      </c>
    </row>
    <row r="35" spans="1:11" x14ac:dyDescent="0.15">
      <c r="A35" s="2">
        <f>RANK($K35,$K:$K)</f>
        <v>34</v>
      </c>
      <c r="B35" s="156" t="s">
        <v>160</v>
      </c>
      <c r="C35" s="2" t="str">
        <f>IFERROR(VLOOKUP(B35,選手!$A:$C,2,FALSE),"")</f>
        <v>甲南大学</v>
      </c>
      <c r="D35" s="157">
        <f>IFERROR(VLOOKUP(B35,選手!$A:$C,3,FALSE),"")</f>
        <v>4</v>
      </c>
      <c r="E35" s="102">
        <f>IFERROR(VLOOKUP(B35,春関!$A:$K,9,FALSE),0)</f>
        <v>582.4</v>
      </c>
      <c r="F35" s="102">
        <f>IFERROR(VLOOKUP(B35,西日本学生!$A:$K,9,FALSE),0)</f>
        <v>584.29999999999995</v>
      </c>
      <c r="G35" s="102">
        <f>IFERROR(VLOOKUP(B35,学生選抜!$A:$K,9,FALSE),0)</f>
        <v>0</v>
      </c>
      <c r="H35" s="102">
        <f>IFERROR(VLOOKUP(B35,秋関!$A:$K,9,FALSE),0)</f>
        <v>583.4</v>
      </c>
      <c r="I35" s="102">
        <f>IFERROR(VLOOKUP(B35,全日本学生!$A:$K,9,FALSE),0)</f>
        <v>587.4</v>
      </c>
      <c r="J35" s="102">
        <f>IFERROR(VLOOKUP(B35,新人戦!$A:$K,9,FALSE),0)</f>
        <v>0</v>
      </c>
      <c r="K35" s="4">
        <f>LARGE(E35:J35,1)+LARGE(E35:J35,2)+LARGE(E35:J35,3)</f>
        <v>1755.1</v>
      </c>
    </row>
    <row r="36" spans="1:11" x14ac:dyDescent="0.15">
      <c r="A36" s="2">
        <f>RANK($K36,$K:$K)</f>
        <v>35</v>
      </c>
      <c r="B36" s="156" t="s">
        <v>294</v>
      </c>
      <c r="C36" s="2" t="str">
        <f>IFERROR(VLOOKUP(B36,選手!$A:$C,2,FALSE),"")</f>
        <v>立命館大学</v>
      </c>
      <c r="D36" s="157">
        <f>IFERROR(VLOOKUP(B36,選手!$A:$C,3,FALSE),"")</f>
        <v>2</v>
      </c>
      <c r="E36" s="102">
        <f>IFERROR(VLOOKUP(B36,春関!$A:$K,9,FALSE),0)</f>
        <v>568.29999999999995</v>
      </c>
      <c r="F36" s="102">
        <f>IFERROR(VLOOKUP(B36,西日本学生!$A:$K,9,FALSE),0)</f>
        <v>590.6</v>
      </c>
      <c r="G36" s="102">
        <f>IFERROR(VLOOKUP(B36,学生選抜!$A:$K,9,FALSE),0)</f>
        <v>0</v>
      </c>
      <c r="H36" s="102">
        <f>IFERROR(VLOOKUP(B36,秋関!$A:$K,9,FALSE),0)</f>
        <v>582.70000000000005</v>
      </c>
      <c r="I36" s="102">
        <f>IFERROR(VLOOKUP(B36,全日本学生!$A:$K,9,FALSE),0)</f>
        <v>578.30000000000007</v>
      </c>
      <c r="J36" s="102">
        <f>IFERROR(VLOOKUP(B36,新人戦!$A:$K,9,FALSE),0)</f>
        <v>580.9</v>
      </c>
      <c r="K36" s="4">
        <f>LARGE(E36:J36,1)+LARGE(E36:J36,2)+LARGE(E36:J36,3)</f>
        <v>1754.2000000000003</v>
      </c>
    </row>
    <row r="37" spans="1:11" x14ac:dyDescent="0.15">
      <c r="A37" s="2">
        <f>RANK($K37,$K:$K)</f>
        <v>36</v>
      </c>
      <c r="B37" s="156" t="s">
        <v>126</v>
      </c>
      <c r="C37" s="2" t="str">
        <f>IFERROR(VLOOKUP(B37,選手!$A:$C,2,FALSE),"")</f>
        <v>関西大学</v>
      </c>
      <c r="D37" s="157">
        <f>IFERROR(VLOOKUP(B37,選手!$A:$C,3,FALSE),"")</f>
        <v>2</v>
      </c>
      <c r="E37" s="102">
        <f>IFERROR(VLOOKUP(B37,春関!$A:$K,9,FALSE),0)</f>
        <v>586.70000000000005</v>
      </c>
      <c r="F37" s="102">
        <f>IFERROR(VLOOKUP(B37,西日本学生!$A:$K,9,FALSE),0)</f>
        <v>581.6</v>
      </c>
      <c r="G37" s="102">
        <f>IFERROR(VLOOKUP(B37,学生選抜!$A:$K,9,FALSE),0)</f>
        <v>0</v>
      </c>
      <c r="H37" s="102">
        <f>IFERROR(VLOOKUP(B37,秋関!$A:$K,9,FALSE),0)</f>
        <v>580.79999999999995</v>
      </c>
      <c r="I37" s="102">
        <f>IFERROR(VLOOKUP(B37,全日本学生!$A:$K,9,FALSE),0)</f>
        <v>567.9</v>
      </c>
      <c r="J37" s="102">
        <f>IFERROR(VLOOKUP(B37,新人戦!$A:$K,9,FALSE),0)</f>
        <v>585</v>
      </c>
      <c r="K37" s="4">
        <f>LARGE(E37:J37,1)+LARGE(E37:J37,2)+LARGE(E37:J37,3)</f>
        <v>1753.3000000000002</v>
      </c>
    </row>
    <row r="38" spans="1:11" x14ac:dyDescent="0.15">
      <c r="A38" s="2">
        <f>RANK($K38,$K:$K)</f>
        <v>37</v>
      </c>
      <c r="B38" s="156" t="s">
        <v>270</v>
      </c>
      <c r="C38" s="2" t="str">
        <f>IFERROR(VLOOKUP(B38,選手!$A:$C,2,FALSE),"")</f>
        <v>京都大学</v>
      </c>
      <c r="D38" s="157">
        <f>IFERROR(VLOOKUP(B38,選手!$A:$C,3,FALSE),"")</f>
        <v>3</v>
      </c>
      <c r="E38" s="102">
        <f>IFERROR(VLOOKUP(B38,春関!$A:$K,9,FALSE),0)</f>
        <v>591.9</v>
      </c>
      <c r="F38" s="102">
        <f>IFERROR(VLOOKUP(B38,西日本学生!$A:$K,9,FALSE),0)</f>
        <v>574.19999999999993</v>
      </c>
      <c r="G38" s="102">
        <f>IFERROR(VLOOKUP(B38,学生選抜!$A:$K,9,FALSE),0)</f>
        <v>0</v>
      </c>
      <c r="H38" s="102">
        <f>IFERROR(VLOOKUP(B38,秋関!$A:$K,9,FALSE),0)</f>
        <v>569.6</v>
      </c>
      <c r="I38" s="102">
        <f>IFERROR(VLOOKUP(B38,全日本学生!$A:$K,9,FALSE),0)</f>
        <v>586.6</v>
      </c>
      <c r="J38" s="102">
        <f>IFERROR(VLOOKUP(B38,新人戦!$A:$K,9,FALSE),0)</f>
        <v>0</v>
      </c>
      <c r="K38" s="4">
        <f>LARGE(E38:J38,1)+LARGE(E38:J38,2)+LARGE(E38:J38,3)</f>
        <v>1752.6999999999998</v>
      </c>
    </row>
    <row r="39" spans="1:11" x14ac:dyDescent="0.15">
      <c r="A39" s="2">
        <f>RANK($K39,$K:$K)</f>
        <v>38</v>
      </c>
      <c r="B39" s="156" t="s">
        <v>292</v>
      </c>
      <c r="C39" s="2" t="str">
        <f>IFERROR(VLOOKUP(B39,選手!$A:$C,2,FALSE),"")</f>
        <v>同志社大学</v>
      </c>
      <c r="D39" s="157">
        <f>IFERROR(VLOOKUP(B39,選手!$A:$C,3,FALSE),"")</f>
        <v>2</v>
      </c>
      <c r="E39" s="102">
        <f>IFERROR(VLOOKUP(B39,春関!$A:$K,9,FALSE),0)</f>
        <v>571.5</v>
      </c>
      <c r="F39" s="102">
        <f>IFERROR(VLOOKUP(B39,西日本学生!$A:$K,9,FALSE),0)</f>
        <v>575.4</v>
      </c>
      <c r="G39" s="102">
        <f>IFERROR(VLOOKUP(B39,学生選抜!$A:$K,9,FALSE),0)</f>
        <v>0</v>
      </c>
      <c r="H39" s="102">
        <f>IFERROR(VLOOKUP(B39,秋関!$A:$K,9,FALSE),0)</f>
        <v>576.70000000000005</v>
      </c>
      <c r="I39" s="102">
        <f>IFERROR(VLOOKUP(B39,全日本学生!$A:$K,9,FALSE),0)</f>
        <v>586.59999999999991</v>
      </c>
      <c r="J39" s="102">
        <f>IFERROR(VLOOKUP(B39,新人戦!$A:$K,9,FALSE),0)</f>
        <v>587.9</v>
      </c>
      <c r="K39" s="4">
        <f>LARGE(E39:J39,1)+LARGE(E39:J39,2)+LARGE(E39:J39,3)</f>
        <v>1751.2</v>
      </c>
    </row>
    <row r="40" spans="1:11" x14ac:dyDescent="0.15">
      <c r="A40" s="2">
        <f>RANK($K40,$K:$K)</f>
        <v>39</v>
      </c>
      <c r="B40" s="156" t="s">
        <v>129</v>
      </c>
      <c r="C40" s="2" t="str">
        <f>IFERROR(VLOOKUP(B40,選手!$A:$C,2,FALSE),"")</f>
        <v>関西大学</v>
      </c>
      <c r="D40" s="157">
        <f>IFERROR(VLOOKUP(B40,選手!$A:$C,3,FALSE),"")</f>
        <v>2</v>
      </c>
      <c r="E40" s="102">
        <f>IFERROR(VLOOKUP(B40,春関!$A:$K,9,FALSE),0)</f>
        <v>573</v>
      </c>
      <c r="F40" s="102">
        <f>IFERROR(VLOOKUP(B40,西日本学生!$A:$K,9,FALSE),0)</f>
        <v>575.90000000000009</v>
      </c>
      <c r="G40" s="102">
        <f>IFERROR(VLOOKUP(B40,学生選抜!$A:$K,9,FALSE),0)</f>
        <v>0</v>
      </c>
      <c r="H40" s="102">
        <f>IFERROR(VLOOKUP(B40,秋関!$A:$K,9,FALSE),0)</f>
        <v>581.70000000000005</v>
      </c>
      <c r="I40" s="102">
        <f>IFERROR(VLOOKUP(B40,全日本学生!$A:$K,9,FALSE),0)</f>
        <v>576.9</v>
      </c>
      <c r="J40" s="102">
        <f>IFERROR(VLOOKUP(B40,新人戦!$A:$K,9,FALSE),0)</f>
        <v>592.19999999999993</v>
      </c>
      <c r="K40" s="4">
        <f>LARGE(E40:J40,1)+LARGE(E40:J40,2)+LARGE(E40:J40,3)</f>
        <v>1750.8000000000002</v>
      </c>
    </row>
    <row r="41" spans="1:11" x14ac:dyDescent="0.15">
      <c r="A41" s="2">
        <f>RANK($K41,$K:$K)</f>
        <v>40</v>
      </c>
      <c r="B41" s="156" t="s">
        <v>285</v>
      </c>
      <c r="C41" s="2" t="str">
        <f>IFERROR(VLOOKUP(B41,選手!$A:$C,2,FALSE),"")</f>
        <v>関西学院大学</v>
      </c>
      <c r="D41" s="157">
        <f>IFERROR(VLOOKUP(B41,選手!$A:$C,3,FALSE),"")</f>
        <v>2</v>
      </c>
      <c r="E41" s="102">
        <f>IFERROR(VLOOKUP(B41,春関!$A:$K,9,FALSE),0)</f>
        <v>577.40000000000009</v>
      </c>
      <c r="F41" s="102">
        <f>IFERROR(VLOOKUP(B41,西日本学生!$A:$K,9,FALSE),0)</f>
        <v>584.5</v>
      </c>
      <c r="G41" s="102">
        <f>IFERROR(VLOOKUP(B41,学生選抜!$A:$K,9,FALSE),0)</f>
        <v>0</v>
      </c>
      <c r="H41" s="102">
        <f>IFERROR(VLOOKUP(B41,秋関!$A:$K,9,FALSE),0)</f>
        <v>584.4</v>
      </c>
      <c r="I41" s="102">
        <f>IFERROR(VLOOKUP(B41,全日本学生!$A:$K,9,FALSE),0)</f>
        <v>527.5</v>
      </c>
      <c r="J41" s="102">
        <f>IFERROR(VLOOKUP(B41,新人戦!$A:$K,9,FALSE),0)</f>
        <v>566.69999999999993</v>
      </c>
      <c r="K41" s="4">
        <f>LARGE(E41:J41,1)+LARGE(E41:J41,2)+LARGE(E41:J41,3)</f>
        <v>1746.3000000000002</v>
      </c>
    </row>
    <row r="42" spans="1:11" x14ac:dyDescent="0.15">
      <c r="A42" s="2">
        <f>RANK($K42,$K:$K)</f>
        <v>41</v>
      </c>
      <c r="B42" s="156" t="s">
        <v>281</v>
      </c>
      <c r="C42" s="2" t="str">
        <f>IFERROR(VLOOKUP(B42,選手!$A:$C,2,FALSE),"")</f>
        <v>関西学院大学</v>
      </c>
      <c r="D42" s="157">
        <f>IFERROR(VLOOKUP(B42,選手!$A:$C,3,FALSE),"")</f>
        <v>4</v>
      </c>
      <c r="E42" s="102">
        <f>IFERROR(VLOOKUP(B42,春関!$A:$K,9,FALSE),0)</f>
        <v>579.9</v>
      </c>
      <c r="F42" s="102">
        <f>IFERROR(VLOOKUP(B42,西日本学生!$A:$K,9,FALSE),0)</f>
        <v>591.4</v>
      </c>
      <c r="G42" s="102">
        <f>IFERROR(VLOOKUP(B42,学生選抜!$A:$K,9,FALSE),0)</f>
        <v>0</v>
      </c>
      <c r="H42" s="102">
        <f>IFERROR(VLOOKUP(B42,秋関!$A:$K,9,FALSE),0)</f>
        <v>567.1</v>
      </c>
      <c r="I42" s="102">
        <f>IFERROR(VLOOKUP(B42,全日本学生!$A:$K,9,FALSE),0)</f>
        <v>571.69999999999993</v>
      </c>
      <c r="J42" s="102">
        <f>IFERROR(VLOOKUP(B42,新人戦!$A:$K,9,FALSE),0)</f>
        <v>0</v>
      </c>
      <c r="K42" s="4">
        <f>LARGE(E42:J42,1)+LARGE(E42:J42,2)+LARGE(E42:J42,3)</f>
        <v>1743</v>
      </c>
    </row>
    <row r="43" spans="1:11" x14ac:dyDescent="0.15">
      <c r="A43" s="2">
        <f>RANK($K43,$K:$K)</f>
        <v>42</v>
      </c>
      <c r="B43" s="156" t="s">
        <v>282</v>
      </c>
      <c r="C43" s="2" t="str">
        <f>IFERROR(VLOOKUP(B43,選手!$A:$C,2,FALSE),"")</f>
        <v>京都産業大学</v>
      </c>
      <c r="D43" s="157">
        <f>IFERROR(VLOOKUP(B43,選手!$A:$C,3,FALSE),"")</f>
        <v>4</v>
      </c>
      <c r="E43" s="102">
        <f>IFERROR(VLOOKUP(B43,春関!$A:$K,9,FALSE),0)</f>
        <v>579</v>
      </c>
      <c r="F43" s="102">
        <f>IFERROR(VLOOKUP(B43,西日本学生!$A:$K,9,FALSE),0)</f>
        <v>568.6</v>
      </c>
      <c r="G43" s="102">
        <f>IFERROR(VLOOKUP(B43,学生選抜!$A:$K,9,FALSE),0)</f>
        <v>0</v>
      </c>
      <c r="H43" s="102">
        <f>IFERROR(VLOOKUP(B43,秋関!$A:$K,9,FALSE),0)</f>
        <v>577</v>
      </c>
      <c r="I43" s="102">
        <f>IFERROR(VLOOKUP(B43,全日本学生!$A:$K,9,FALSE),0)</f>
        <v>581.70000000000005</v>
      </c>
      <c r="J43" s="102">
        <f>IFERROR(VLOOKUP(B43,新人戦!$A:$K,9,FALSE),0)</f>
        <v>0</v>
      </c>
      <c r="K43" s="4">
        <f>LARGE(E43:J43,1)+LARGE(E43:J43,2)+LARGE(E43:J43,3)</f>
        <v>1737.7</v>
      </c>
    </row>
    <row r="44" spans="1:11" x14ac:dyDescent="0.15">
      <c r="A44" s="2">
        <f>RANK($K44,$K:$K)</f>
        <v>43</v>
      </c>
      <c r="B44" s="156" t="s">
        <v>306</v>
      </c>
      <c r="C44" s="2" t="str">
        <f>IFERROR(VLOOKUP(B44,選手!$A:$C,2,FALSE),"")</f>
        <v>近畿大学</v>
      </c>
      <c r="D44" s="157">
        <f>IFERROR(VLOOKUP(B44,選手!$A:$C,3,FALSE),"")</f>
        <v>2</v>
      </c>
      <c r="E44" s="102">
        <f>IFERROR(VLOOKUP(B44,春関!$A:$K,9,FALSE),0)</f>
        <v>554</v>
      </c>
      <c r="F44" s="102">
        <f>IFERROR(VLOOKUP(B44,西日本学生!$A:$K,9,FALSE),0)</f>
        <v>560.19999999999993</v>
      </c>
      <c r="G44" s="102">
        <f>IFERROR(VLOOKUP(B44,学生選抜!$A:$K,9,FALSE),0)</f>
        <v>0</v>
      </c>
      <c r="H44" s="102">
        <f>IFERROR(VLOOKUP(B44,秋関!$A:$K,9,FALSE),0)</f>
        <v>578.70000000000005</v>
      </c>
      <c r="I44" s="102">
        <f>IFERROR(VLOOKUP(B44,全日本学生!$A:$K,9,FALSE),0)</f>
        <v>584.5</v>
      </c>
      <c r="J44" s="102">
        <f>IFERROR(VLOOKUP(B44,新人戦!$A:$K,9,FALSE),0)</f>
        <v>573.9</v>
      </c>
      <c r="K44" s="4">
        <f>LARGE(E44:J44,1)+LARGE(E44:J44,2)+LARGE(E44:J44,3)</f>
        <v>1737.1</v>
      </c>
    </row>
    <row r="45" spans="1:11" x14ac:dyDescent="0.15">
      <c r="A45" s="2">
        <f>RANK($K45,$K:$K)</f>
        <v>44</v>
      </c>
      <c r="B45" s="156" t="s">
        <v>284</v>
      </c>
      <c r="C45" s="2" t="str">
        <f>IFERROR(VLOOKUP(B45,選手!$A:$C,2,FALSE),"")</f>
        <v>近畿大学</v>
      </c>
      <c r="D45" s="157">
        <f>IFERROR(VLOOKUP(B45,選手!$A:$C,3,FALSE),"")</f>
        <v>2</v>
      </c>
      <c r="E45" s="102">
        <f>IFERROR(VLOOKUP(B45,春関!$A:$K,9,FALSE),0)</f>
        <v>577.6</v>
      </c>
      <c r="F45" s="102">
        <f>IFERROR(VLOOKUP(B45,西日本学生!$A:$K,9,FALSE),0)</f>
        <v>0</v>
      </c>
      <c r="G45" s="102">
        <f>IFERROR(VLOOKUP(B45,学生選抜!$A:$K,9,FALSE),0)</f>
        <v>0</v>
      </c>
      <c r="H45" s="102">
        <f>IFERROR(VLOOKUP(B45,秋関!$A:$K,9,FALSE),0)</f>
        <v>566.70000000000005</v>
      </c>
      <c r="I45" s="102">
        <f>IFERROR(VLOOKUP(B45,全日本学生!$A:$K,9,FALSE),0)</f>
        <v>581.70000000000005</v>
      </c>
      <c r="J45" s="102">
        <f>IFERROR(VLOOKUP(B45,新人戦!$A:$K,9,FALSE),0)</f>
        <v>577.70000000000005</v>
      </c>
      <c r="K45" s="4">
        <f>LARGE(E45:J45,1)+LARGE(E45:J45,2)+LARGE(E45:J45,3)</f>
        <v>1737</v>
      </c>
    </row>
    <row r="46" spans="1:11" x14ac:dyDescent="0.15">
      <c r="A46" s="2">
        <f>RANK($K46,$K:$K)</f>
        <v>45</v>
      </c>
      <c r="B46" s="156" t="s">
        <v>279</v>
      </c>
      <c r="C46" s="2" t="str">
        <f>IFERROR(VLOOKUP(B46,選手!$A:$C,2,FALSE),"")</f>
        <v>関西学院大学</v>
      </c>
      <c r="D46" s="157">
        <f>IFERROR(VLOOKUP(B46,選手!$A:$C,3,FALSE),"")</f>
        <v>3</v>
      </c>
      <c r="E46" s="102">
        <f>IFERROR(VLOOKUP(B46,春関!$A:$K,9,FALSE),0)</f>
        <v>583.20000000000005</v>
      </c>
      <c r="F46" s="102">
        <f>IFERROR(VLOOKUP(B46,西日本学生!$A:$K,9,FALSE),0)</f>
        <v>587.9</v>
      </c>
      <c r="G46" s="102">
        <f>IFERROR(VLOOKUP(B46,学生選抜!$A:$K,9,FALSE),0)</f>
        <v>0</v>
      </c>
      <c r="H46" s="102">
        <f>IFERROR(VLOOKUP(B46,秋関!$A:$K,9,FALSE),0)</f>
        <v>565.4</v>
      </c>
      <c r="I46" s="102">
        <f>IFERROR(VLOOKUP(B46,全日本学生!$A:$K,9,FALSE),0)</f>
        <v>0</v>
      </c>
      <c r="J46" s="102">
        <f>IFERROR(VLOOKUP(B46,新人戦!$A:$K,9,FALSE),0)</f>
        <v>0</v>
      </c>
      <c r="K46" s="4">
        <f>LARGE(E46:J46,1)+LARGE(E46:J46,2)+LARGE(E46:J46,3)</f>
        <v>1736.5</v>
      </c>
    </row>
    <row r="47" spans="1:11" x14ac:dyDescent="0.15">
      <c r="A47" s="2">
        <f>RANK($K47,$K:$K)</f>
        <v>46</v>
      </c>
      <c r="B47" s="156" t="s">
        <v>288</v>
      </c>
      <c r="C47" s="2" t="str">
        <f>IFERROR(VLOOKUP(B47,選手!$A:$C,2,FALSE),"")</f>
        <v>近畿大学</v>
      </c>
      <c r="D47" s="157">
        <f>IFERROR(VLOOKUP(B47,選手!$A:$C,3,FALSE),"")</f>
        <v>3</v>
      </c>
      <c r="E47" s="102">
        <f>IFERROR(VLOOKUP(B47,春関!$A:$K,9,FALSE),0)</f>
        <v>576.1</v>
      </c>
      <c r="F47" s="102">
        <f>IFERROR(VLOOKUP(B47,西日本学生!$A:$K,9,FALSE),0)</f>
        <v>578.90000000000009</v>
      </c>
      <c r="G47" s="102">
        <f>IFERROR(VLOOKUP(B47,学生選抜!$A:$K,9,FALSE),0)</f>
        <v>0</v>
      </c>
      <c r="H47" s="102">
        <f>IFERROR(VLOOKUP(B47,秋関!$A:$K,9,FALSE),0)</f>
        <v>571.4</v>
      </c>
      <c r="I47" s="102">
        <f>IFERROR(VLOOKUP(B47,全日本学生!$A:$K,9,FALSE),0)</f>
        <v>580.09999999999991</v>
      </c>
      <c r="J47" s="102">
        <f>IFERROR(VLOOKUP(B47,新人戦!$A:$K,9,FALSE),0)</f>
        <v>0</v>
      </c>
      <c r="K47" s="4">
        <f>LARGE(E47:J47,1)+LARGE(E47:J47,2)+LARGE(E47:J47,3)</f>
        <v>1735.1</v>
      </c>
    </row>
    <row r="48" spans="1:11" x14ac:dyDescent="0.15">
      <c r="A48" s="2">
        <f>RANK($K48,$K:$K)</f>
        <v>47</v>
      </c>
      <c r="B48" s="156" t="s">
        <v>262</v>
      </c>
      <c r="C48" s="2" t="str">
        <f>IFERROR(VLOOKUP(B48,選手!$A:$C,2,FALSE),"")</f>
        <v>四国大学</v>
      </c>
      <c r="D48" s="157">
        <f>IFERROR(VLOOKUP(B48,選手!$A:$C,3,FALSE),"")</f>
        <v>3</v>
      </c>
      <c r="E48" s="102">
        <f>IFERROR(VLOOKUP(B48,春関!$A:$K,9,FALSE),0)</f>
        <v>599.4</v>
      </c>
      <c r="F48" s="102">
        <f>IFERROR(VLOOKUP(B48,西日本学生!$A:$K,9,FALSE),0)</f>
        <v>590.20000000000005</v>
      </c>
      <c r="G48" s="102">
        <f>IFERROR(VLOOKUP(B48,学生選抜!$A:$K,9,FALSE),0)</f>
        <v>0</v>
      </c>
      <c r="H48" s="102">
        <f>IFERROR(VLOOKUP(B48,秋関!$A:$K,9,FALSE),0)</f>
        <v>544</v>
      </c>
      <c r="I48" s="102">
        <f>IFERROR(VLOOKUP(B48,全日本学生!$A:$K,9,FALSE),0)</f>
        <v>0</v>
      </c>
      <c r="J48" s="102">
        <f>IFERROR(VLOOKUP(B48,新人戦!$A:$K,9,FALSE),0)</f>
        <v>0</v>
      </c>
      <c r="K48" s="4">
        <f>LARGE(E48:J48,1)+LARGE(E48:J48,2)+LARGE(E48:J48,3)</f>
        <v>1733.6</v>
      </c>
    </row>
    <row r="49" spans="1:11" x14ac:dyDescent="0.15">
      <c r="A49" s="2">
        <f>RANK($K49,$K:$K)</f>
        <v>48</v>
      </c>
      <c r="B49" s="156" t="s">
        <v>300</v>
      </c>
      <c r="C49" s="2" t="str">
        <f>IFERROR(VLOOKUP(B49,選手!$A:$C,2,FALSE),"")</f>
        <v>関西学院大学</v>
      </c>
      <c r="D49" s="157">
        <f>IFERROR(VLOOKUP(B49,選手!$A:$C,3,FALSE),"")</f>
        <v>2</v>
      </c>
      <c r="E49" s="102">
        <f>IFERROR(VLOOKUP(B49,春関!$A:$K,9,FALSE),0)</f>
        <v>562.20000000000005</v>
      </c>
      <c r="F49" s="102">
        <f>IFERROR(VLOOKUP(B49,西日本学生!$A:$K,9,FALSE),0)</f>
        <v>567.20000000000005</v>
      </c>
      <c r="G49" s="102">
        <f>IFERROR(VLOOKUP(B49,学生選抜!$A:$K,9,FALSE),0)</f>
        <v>0</v>
      </c>
      <c r="H49" s="102">
        <f>IFERROR(VLOOKUP(B49,秋関!$A:$K,9,FALSE),0)</f>
        <v>577.79999999999995</v>
      </c>
      <c r="I49" s="102">
        <f>IFERROR(VLOOKUP(B49,全日本学生!$A:$K,9,FALSE),0)</f>
        <v>581.29999999999995</v>
      </c>
      <c r="J49" s="102">
        <f>IFERROR(VLOOKUP(B49,新人戦!$A:$K,9,FALSE),0)</f>
        <v>573.6</v>
      </c>
      <c r="K49" s="4">
        <f>LARGE(E49:J49,1)+LARGE(E49:J49,2)+LARGE(E49:J49,3)</f>
        <v>1732.6999999999998</v>
      </c>
    </row>
    <row r="50" spans="1:11" x14ac:dyDescent="0.15">
      <c r="A50" s="2">
        <f>RANK($K50,$K:$K)</f>
        <v>49</v>
      </c>
      <c r="B50" s="156" t="s">
        <v>202</v>
      </c>
      <c r="C50" s="2" t="str">
        <f>IFERROR(VLOOKUP(B50,選手!$A:$C,2,FALSE),"")</f>
        <v>大阪大学</v>
      </c>
      <c r="D50" s="157">
        <f>IFERROR(VLOOKUP(B50,選手!$A:$C,3,FALSE),"")</f>
        <v>4</v>
      </c>
      <c r="E50" s="102">
        <f>IFERROR(VLOOKUP(B50,春関!$A:$K,9,FALSE),0)</f>
        <v>559.5</v>
      </c>
      <c r="F50" s="102">
        <f>IFERROR(VLOOKUP(B50,西日本学生!$A:$K,9,FALSE),0)</f>
        <v>567.70000000000005</v>
      </c>
      <c r="G50" s="102">
        <f>IFERROR(VLOOKUP(B50,学生選抜!$A:$K,9,FALSE),0)</f>
        <v>0</v>
      </c>
      <c r="H50" s="102">
        <f>IFERROR(VLOOKUP(B50,秋関!$A:$K,9,FALSE),0)</f>
        <v>584.1</v>
      </c>
      <c r="I50" s="102">
        <f>IFERROR(VLOOKUP(B50,全日本学生!$A:$K,9,FALSE),0)</f>
        <v>580.1</v>
      </c>
      <c r="J50" s="102">
        <f>IFERROR(VLOOKUP(B50,新人戦!$A:$K,9,FALSE),0)</f>
        <v>0</v>
      </c>
      <c r="K50" s="4">
        <f>LARGE(E50:J50,1)+LARGE(E50:J50,2)+LARGE(E50:J50,3)</f>
        <v>1731.9</v>
      </c>
    </row>
    <row r="51" spans="1:11" x14ac:dyDescent="0.15">
      <c r="A51" s="2">
        <f>RANK($K51,$K:$K)</f>
        <v>50</v>
      </c>
      <c r="B51" s="156" t="s">
        <v>322</v>
      </c>
      <c r="C51" s="2" t="str">
        <f>IFERROR(VLOOKUP(B51,選手!$A:$C,2,FALSE),"")</f>
        <v>近畿大学</v>
      </c>
      <c r="D51" s="157">
        <f>IFERROR(VLOOKUP(B51,選手!$A:$C,3,FALSE),"")</f>
        <v>2</v>
      </c>
      <c r="E51" s="102">
        <f>IFERROR(VLOOKUP(B51,春関!$A:$K,9,FALSE),0)</f>
        <v>0</v>
      </c>
      <c r="F51" s="102">
        <f>IFERROR(VLOOKUP(B51,西日本学生!$A:$K,9,FALSE),0)</f>
        <v>0</v>
      </c>
      <c r="G51" s="102">
        <f>IFERROR(VLOOKUP(B51,学生選抜!$A:$K,9,FALSE),0)</f>
        <v>0</v>
      </c>
      <c r="H51" s="102">
        <f>IFERROR(VLOOKUP(B51,秋関!$A:$K,9,FALSE),0)</f>
        <v>568.20000000000005</v>
      </c>
      <c r="I51" s="102">
        <f>IFERROR(VLOOKUP(B51,全日本学生!$A:$K,9,FALSE),0)</f>
        <v>574.80000000000007</v>
      </c>
      <c r="J51" s="102">
        <f>IFERROR(VLOOKUP(B51,新人戦!$A:$K,9,FALSE),0)</f>
        <v>582.5</v>
      </c>
      <c r="K51" s="4">
        <f>LARGE(E51:J51,1)+LARGE(E51:J51,2)+LARGE(E51:J51,3)</f>
        <v>1725.5000000000002</v>
      </c>
    </row>
    <row r="52" spans="1:11" x14ac:dyDescent="0.15">
      <c r="A52" s="2">
        <f>RANK($K52,$K:$K)</f>
        <v>51</v>
      </c>
      <c r="B52" s="156" t="s">
        <v>163</v>
      </c>
      <c r="C52" s="2" t="str">
        <f>IFERROR(VLOOKUP(B52,選手!$A:$C,2,FALSE),"")</f>
        <v>甲南大学</v>
      </c>
      <c r="D52" s="157">
        <f>IFERROR(VLOOKUP(B52,選手!$A:$C,3,FALSE),"")</f>
        <v>4</v>
      </c>
      <c r="E52" s="102">
        <f>IFERROR(VLOOKUP(B52,春関!$A:$K,9,FALSE),0)</f>
        <v>568.6</v>
      </c>
      <c r="F52" s="102">
        <f>IFERROR(VLOOKUP(B52,西日本学生!$A:$K,9,FALSE),0)</f>
        <v>566.6</v>
      </c>
      <c r="G52" s="102">
        <f>IFERROR(VLOOKUP(B52,学生選抜!$A:$K,9,FALSE),0)</f>
        <v>0</v>
      </c>
      <c r="H52" s="102">
        <f>IFERROR(VLOOKUP(B52,秋関!$A:$K,9,FALSE),0)</f>
        <v>583.70000000000005</v>
      </c>
      <c r="I52" s="102">
        <f>IFERROR(VLOOKUP(B52,全日本学生!$A:$K,9,FALSE),0)</f>
        <v>571.80000000000007</v>
      </c>
      <c r="J52" s="102">
        <f>IFERROR(VLOOKUP(B52,新人戦!$A:$K,9,FALSE),0)</f>
        <v>0</v>
      </c>
      <c r="K52" s="4">
        <f>LARGE(E52:J52,1)+LARGE(E52:J52,2)+LARGE(E52:J52,3)</f>
        <v>1724.1</v>
      </c>
    </row>
    <row r="53" spans="1:11" x14ac:dyDescent="0.15">
      <c r="A53" s="2">
        <f>RANK($K53,$K:$K)</f>
        <v>52</v>
      </c>
      <c r="B53" s="156" t="s">
        <v>172</v>
      </c>
      <c r="C53" s="2" t="str">
        <f>IFERROR(VLOOKUP(B53,選手!$A:$C,2,FALSE),"")</f>
        <v>甲南大学</v>
      </c>
      <c r="D53" s="157">
        <f>IFERROR(VLOOKUP(B53,選手!$A:$C,3,FALSE),"")</f>
        <v>2</v>
      </c>
      <c r="E53" s="102">
        <f>IFERROR(VLOOKUP(B53,春関!$A:$K,9,FALSE),0)</f>
        <v>583.20000000000005</v>
      </c>
      <c r="F53" s="102">
        <f>IFERROR(VLOOKUP(B53,西日本学生!$A:$K,9,FALSE),0)</f>
        <v>567.09999999999991</v>
      </c>
      <c r="G53" s="102">
        <f>IFERROR(VLOOKUP(B53,学生選抜!$A:$K,9,FALSE),0)</f>
        <v>0</v>
      </c>
      <c r="H53" s="102">
        <f>IFERROR(VLOOKUP(B53,秋関!$A:$K,9,FALSE),0)</f>
        <v>553.70000000000005</v>
      </c>
      <c r="I53" s="102">
        <f>IFERROR(VLOOKUP(B53,全日本学生!$A:$K,9,FALSE),0)</f>
        <v>0</v>
      </c>
      <c r="J53" s="102">
        <f>IFERROR(VLOOKUP(B53,新人戦!$A:$K,9,FALSE),0)</f>
        <v>571.6</v>
      </c>
      <c r="K53" s="4">
        <f>LARGE(E53:J53,1)+LARGE(E53:J53,2)+LARGE(E53:J53,3)</f>
        <v>1721.9</v>
      </c>
    </row>
    <row r="54" spans="1:11" x14ac:dyDescent="0.15">
      <c r="A54" s="2">
        <f>RANK($K54,$K:$K)</f>
        <v>53</v>
      </c>
      <c r="B54" s="156" t="s">
        <v>174</v>
      </c>
      <c r="C54" s="2" t="str">
        <f>IFERROR(VLOOKUP(B54,選手!$A:$C,2,FALSE),"")</f>
        <v>甲南大学</v>
      </c>
      <c r="D54" s="157">
        <f>IFERROR(VLOOKUP(B54,選手!$A:$C,3,FALSE),"")</f>
        <v>2</v>
      </c>
      <c r="E54" s="102">
        <f>IFERROR(VLOOKUP(B54,春関!$A:$K,9,FALSE),0)</f>
        <v>547.80000000000007</v>
      </c>
      <c r="F54" s="102">
        <f>IFERROR(VLOOKUP(B54,西日本学生!$A:$K,9,FALSE),0)</f>
        <v>573</v>
      </c>
      <c r="G54" s="102">
        <f>IFERROR(VLOOKUP(B54,学生選抜!$A:$K,9,FALSE),0)</f>
        <v>0</v>
      </c>
      <c r="H54" s="102">
        <f>IFERROR(VLOOKUP(B54,秋関!$A:$K,9,FALSE),0)</f>
        <v>567.20000000000005</v>
      </c>
      <c r="I54" s="102">
        <f>IFERROR(VLOOKUP(B54,全日本学生!$A:$K,9,FALSE),0)</f>
        <v>573.69999999999993</v>
      </c>
      <c r="J54" s="102">
        <f>IFERROR(VLOOKUP(B54,新人戦!$A:$K,9,FALSE),0)</f>
        <v>573.79999999999995</v>
      </c>
      <c r="K54" s="4">
        <f>LARGE(E54:J54,1)+LARGE(E54:J54,2)+LARGE(E54:J54,3)</f>
        <v>1720.5</v>
      </c>
    </row>
    <row r="55" spans="1:11" x14ac:dyDescent="0.15">
      <c r="A55" s="2">
        <f>RANK($K55,$K:$K)</f>
        <v>54</v>
      </c>
      <c r="B55" s="156" t="s">
        <v>289</v>
      </c>
      <c r="C55" s="2" t="str">
        <f>IFERROR(VLOOKUP(B55,選手!$A:$C,2,FALSE),"")</f>
        <v>関西学院大学</v>
      </c>
      <c r="D55" s="157">
        <f>IFERROR(VLOOKUP(B55,選手!$A:$C,3,FALSE),"")</f>
        <v>2</v>
      </c>
      <c r="E55" s="102">
        <f>IFERROR(VLOOKUP(B55,春関!$A:$K,9,FALSE),0)</f>
        <v>575</v>
      </c>
      <c r="F55" s="102">
        <f>IFERROR(VLOOKUP(B55,西日本学生!$A:$K,9,FALSE),0)</f>
        <v>579.4</v>
      </c>
      <c r="G55" s="102">
        <f>IFERROR(VLOOKUP(B55,学生選抜!$A:$K,9,FALSE),0)</f>
        <v>0</v>
      </c>
      <c r="H55" s="102">
        <f>IFERROR(VLOOKUP(B55,秋関!$A:$K,9,FALSE),0)</f>
        <v>565.70000000000005</v>
      </c>
      <c r="I55" s="102">
        <f>IFERROR(VLOOKUP(B55,全日本学生!$A:$K,9,FALSE),0)</f>
        <v>0</v>
      </c>
      <c r="J55" s="102">
        <f>IFERROR(VLOOKUP(B55,新人戦!$A:$K,9,FALSE),0)</f>
        <v>562.70000000000005</v>
      </c>
      <c r="K55" s="4">
        <f>LARGE(E55:J55,1)+LARGE(E55:J55,2)+LARGE(E55:J55,3)</f>
        <v>1720.1000000000001</v>
      </c>
    </row>
    <row r="56" spans="1:11" x14ac:dyDescent="0.15">
      <c r="A56" s="2">
        <f>RANK($K56,$K:$K)</f>
        <v>55</v>
      </c>
      <c r="B56" s="156" t="s">
        <v>286</v>
      </c>
      <c r="C56" s="2" t="str">
        <f>IFERROR(VLOOKUP(B56,選手!$A:$C,2,FALSE),"")</f>
        <v>関西大学</v>
      </c>
      <c r="D56" s="157">
        <f>IFERROR(VLOOKUP(B56,選手!$A:$C,3,FALSE),"")</f>
        <v>4</v>
      </c>
      <c r="E56" s="102">
        <f>IFERROR(VLOOKUP(B56,春関!$A:$K,9,FALSE),0)</f>
        <v>577</v>
      </c>
      <c r="F56" s="102">
        <f>IFERROR(VLOOKUP(B56,西日本学生!$A:$K,9,FALSE),0)</f>
        <v>580.6</v>
      </c>
      <c r="G56" s="102">
        <f>IFERROR(VLOOKUP(B56,学生選抜!$A:$K,9,FALSE),0)</f>
        <v>0</v>
      </c>
      <c r="H56" s="102">
        <f>IFERROR(VLOOKUP(B56,秋関!$A:$K,9,FALSE),0)</f>
        <v>561.6</v>
      </c>
      <c r="I56" s="102">
        <f>IFERROR(VLOOKUP(B56,全日本学生!$A:$K,9,FALSE),0)</f>
        <v>0</v>
      </c>
      <c r="J56" s="102">
        <f>IFERROR(VLOOKUP(B56,新人戦!$A:$K,9,FALSE),0)</f>
        <v>0</v>
      </c>
      <c r="K56" s="4">
        <f>LARGE(E56:J56,1)+LARGE(E56:J56,2)+LARGE(E56:J56,3)</f>
        <v>1719.1999999999998</v>
      </c>
    </row>
    <row r="57" spans="1:11" x14ac:dyDescent="0.15">
      <c r="A57" s="2">
        <f>RANK($K57,$K:$K)</f>
        <v>56</v>
      </c>
      <c r="B57" s="156" t="s">
        <v>212</v>
      </c>
      <c r="C57" s="2" t="str">
        <f>IFERROR(VLOOKUP(B57,選手!$A:$C,2,FALSE),"")</f>
        <v>大阪大学</v>
      </c>
      <c r="D57" s="157">
        <f>IFERROR(VLOOKUP(B57,選手!$A:$C,3,FALSE),"")</f>
        <v>3</v>
      </c>
      <c r="E57" s="102">
        <f>IFERROR(VLOOKUP(B57,春関!$A:$K,9,FALSE),0)</f>
        <v>558.69999999999993</v>
      </c>
      <c r="F57" s="102">
        <f>IFERROR(VLOOKUP(B57,西日本学生!$A:$K,9,FALSE),0)</f>
        <v>0</v>
      </c>
      <c r="G57" s="102">
        <f>IFERROR(VLOOKUP(B57,学生選抜!$A:$K,9,FALSE),0)</f>
        <v>0</v>
      </c>
      <c r="H57" s="102">
        <f>IFERROR(VLOOKUP(B57,秋関!$A:$K,9,FALSE),0)</f>
        <v>583</v>
      </c>
      <c r="I57" s="102">
        <f>IFERROR(VLOOKUP(B57,全日本学生!$A:$K,9,FALSE),0)</f>
        <v>575.19999999999993</v>
      </c>
      <c r="J57" s="102">
        <f>IFERROR(VLOOKUP(B57,新人戦!$A:$K,9,FALSE),0)</f>
        <v>0</v>
      </c>
      <c r="K57" s="4">
        <f>LARGE(E57:J57,1)+LARGE(E57:J57,2)+LARGE(E57:J57,3)</f>
        <v>1716.8999999999996</v>
      </c>
    </row>
    <row r="58" spans="1:11" x14ac:dyDescent="0.15">
      <c r="A58" s="2">
        <f>RANK($K58,$K:$K)</f>
        <v>57</v>
      </c>
      <c r="B58" s="156" t="s">
        <v>287</v>
      </c>
      <c r="C58" s="2" t="str">
        <f>IFERROR(VLOOKUP(B58,選手!$A:$C,2,FALSE),"")</f>
        <v>京都大学</v>
      </c>
      <c r="D58" s="157">
        <f>IFERROR(VLOOKUP(B58,選手!$A:$C,3,FALSE),"")</f>
        <v>4</v>
      </c>
      <c r="E58" s="102">
        <f>IFERROR(VLOOKUP(B58,春関!$A:$K,9,FALSE),0)</f>
        <v>576.6</v>
      </c>
      <c r="F58" s="102">
        <f>IFERROR(VLOOKUP(B58,西日本学生!$A:$K,9,FALSE),0)</f>
        <v>577.19999999999993</v>
      </c>
      <c r="G58" s="102">
        <f>IFERROR(VLOOKUP(B58,学生選抜!$A:$K,9,FALSE),0)</f>
        <v>0</v>
      </c>
      <c r="H58" s="102">
        <f>IFERROR(VLOOKUP(B58,秋関!$A:$K,9,FALSE),0)</f>
        <v>562.79999999999995</v>
      </c>
      <c r="I58" s="102">
        <f>IFERROR(VLOOKUP(B58,全日本学生!$A:$K,9,FALSE),0)</f>
        <v>0</v>
      </c>
      <c r="J58" s="102">
        <f>IFERROR(VLOOKUP(B58,新人戦!$A:$K,9,FALSE),0)</f>
        <v>0</v>
      </c>
      <c r="K58" s="4">
        <f>LARGE(E58:J58,1)+LARGE(E58:J58,2)+LARGE(E58:J58,3)</f>
        <v>1716.6</v>
      </c>
    </row>
    <row r="59" spans="1:11" x14ac:dyDescent="0.15">
      <c r="A59" s="2">
        <f>RANK($K59,$K:$K)</f>
        <v>58</v>
      </c>
      <c r="B59" s="156" t="s">
        <v>305</v>
      </c>
      <c r="C59" s="2" t="str">
        <f>IFERROR(VLOOKUP(B59,選手!$A:$C,2,FALSE),"")</f>
        <v>大阪産業大学</v>
      </c>
      <c r="D59" s="157">
        <f>IFERROR(VLOOKUP(B59,選手!$A:$C,3,FALSE),"")</f>
        <v>3</v>
      </c>
      <c r="E59" s="102">
        <f>IFERROR(VLOOKUP(B59,春関!$A:$K,9,FALSE),0)</f>
        <v>555.1</v>
      </c>
      <c r="F59" s="102">
        <f>IFERROR(VLOOKUP(B59,西日本学生!$A:$K,9,FALSE),0)</f>
        <v>0</v>
      </c>
      <c r="G59" s="102">
        <f>IFERROR(VLOOKUP(B59,学生選抜!$A:$K,9,FALSE),0)</f>
        <v>0</v>
      </c>
      <c r="H59" s="102">
        <f>IFERROR(VLOOKUP(B59,秋関!$A:$K,9,FALSE),0)</f>
        <v>567.5</v>
      </c>
      <c r="I59" s="102">
        <f>IFERROR(VLOOKUP(B59,全日本学生!$A:$K,9,FALSE),0)</f>
        <v>562.30000000000007</v>
      </c>
      <c r="J59" s="102">
        <f>IFERROR(VLOOKUP(B59,新人戦!$A:$K,9,FALSE),0)</f>
        <v>577.9</v>
      </c>
      <c r="K59" s="4">
        <f>LARGE(E59:J59,1)+LARGE(E59:J59,2)+LARGE(E59:J59,3)</f>
        <v>1707.7000000000003</v>
      </c>
    </row>
    <row r="60" spans="1:11" x14ac:dyDescent="0.15">
      <c r="A60" s="2">
        <f>RANK($K60,$K:$K)</f>
        <v>59</v>
      </c>
      <c r="B60" s="156" t="s">
        <v>215</v>
      </c>
      <c r="C60" s="2" t="str">
        <f>IFERROR(VLOOKUP(B60,選手!$A:$C,2,FALSE),"")</f>
        <v>大阪大学</v>
      </c>
      <c r="D60" s="157">
        <f>IFERROR(VLOOKUP(B60,選手!$A:$C,3,FALSE),"")</f>
        <v>2</v>
      </c>
      <c r="E60" s="102">
        <f>IFERROR(VLOOKUP(B60,春関!$A:$K,9,FALSE),0)</f>
        <v>565.90000000000009</v>
      </c>
      <c r="F60" s="102">
        <f>IFERROR(VLOOKUP(B60,西日本学生!$A:$K,9,FALSE),0)</f>
        <v>578.30000000000007</v>
      </c>
      <c r="G60" s="102">
        <f>IFERROR(VLOOKUP(B60,学生選抜!$A:$K,9,FALSE),0)</f>
        <v>0</v>
      </c>
      <c r="H60" s="102">
        <f>IFERROR(VLOOKUP(B60,秋関!$A:$K,9,FALSE),0)</f>
        <v>563.20000000000005</v>
      </c>
      <c r="I60" s="102">
        <f>IFERROR(VLOOKUP(B60,全日本学生!$A:$K,9,FALSE),0)</f>
        <v>562.19999999999993</v>
      </c>
      <c r="J60" s="102">
        <f>IFERROR(VLOOKUP(B60,新人戦!$A:$K,9,FALSE),0)</f>
        <v>551</v>
      </c>
      <c r="K60" s="4">
        <f>LARGE(E60:J60,1)+LARGE(E60:J60,2)+LARGE(E60:J60,3)</f>
        <v>1707.4000000000003</v>
      </c>
    </row>
    <row r="61" spans="1:11" x14ac:dyDescent="0.15">
      <c r="A61" s="2">
        <f>RANK($K61,$K:$K)</f>
        <v>60</v>
      </c>
      <c r="B61" s="156" t="s">
        <v>298</v>
      </c>
      <c r="C61" s="2" t="str">
        <f>IFERROR(VLOOKUP(B61,選手!$A:$C,2,FALSE),"")</f>
        <v>大阪産業大学</v>
      </c>
      <c r="D61" s="157">
        <f>IFERROR(VLOOKUP(B61,選手!$A:$C,3,FALSE),"")</f>
        <v>2</v>
      </c>
      <c r="E61" s="102">
        <f>IFERROR(VLOOKUP(B61,春関!$A:$K,9,FALSE),0)</f>
        <v>563.30000000000007</v>
      </c>
      <c r="F61" s="102">
        <f>IFERROR(VLOOKUP(B61,西日本学生!$A:$K,9,FALSE),0)</f>
        <v>542.70000000000005</v>
      </c>
      <c r="G61" s="102">
        <f>IFERROR(VLOOKUP(B61,学生選抜!$A:$K,9,FALSE),0)</f>
        <v>0</v>
      </c>
      <c r="H61" s="102">
        <f>IFERROR(VLOOKUP(B61,秋関!$A:$K,9,FALSE),0)</f>
        <v>569.4</v>
      </c>
      <c r="I61" s="102">
        <f>IFERROR(VLOOKUP(B61,全日本学生!$A:$K,9,FALSE),0)</f>
        <v>0</v>
      </c>
      <c r="J61" s="102">
        <f>IFERROR(VLOOKUP(B61,新人戦!$A:$K,9,FALSE),0)</f>
        <v>574.5</v>
      </c>
      <c r="K61" s="4">
        <f>LARGE(E61:J61,1)+LARGE(E61:J61,2)+LARGE(E61:J61,3)</f>
        <v>1707.2000000000003</v>
      </c>
    </row>
    <row r="62" spans="1:11" x14ac:dyDescent="0.15">
      <c r="A62" s="2">
        <f>RANK($K62,$K:$K)</f>
        <v>61</v>
      </c>
      <c r="B62" s="156" t="s">
        <v>121</v>
      </c>
      <c r="C62" s="2" t="str">
        <f>IFERROR(VLOOKUP(B62,選手!$A:$C,2,FALSE),"")</f>
        <v>関西大学</v>
      </c>
      <c r="D62" s="157">
        <f>IFERROR(VLOOKUP(B62,選手!$A:$C,3,FALSE),"")</f>
        <v>3</v>
      </c>
      <c r="E62" s="102">
        <f>IFERROR(VLOOKUP(B62,春関!$A:$K,9,FALSE),0)</f>
        <v>537.79999999999995</v>
      </c>
      <c r="F62" s="102">
        <f>IFERROR(VLOOKUP(B62,西日本学生!$A:$K,9,FALSE),0)</f>
        <v>560.09999999999991</v>
      </c>
      <c r="G62" s="102">
        <f>IFERROR(VLOOKUP(B62,学生選抜!$A:$K,9,FALSE),0)</f>
        <v>0</v>
      </c>
      <c r="H62" s="102">
        <f>IFERROR(VLOOKUP(B62,秋関!$A:$K,9,FALSE),0)</f>
        <v>571.1</v>
      </c>
      <c r="I62" s="102">
        <f>IFERROR(VLOOKUP(B62,全日本学生!$A:$K,9,FALSE),0)</f>
        <v>572.69999999999993</v>
      </c>
      <c r="J62" s="102">
        <f>IFERROR(VLOOKUP(B62,新人戦!$A:$K,9,FALSE),0)</f>
        <v>0</v>
      </c>
      <c r="K62" s="4">
        <f>LARGE(E62:J62,1)+LARGE(E62:J62,2)+LARGE(E62:J62,3)</f>
        <v>1703.8999999999999</v>
      </c>
    </row>
    <row r="63" spans="1:11" x14ac:dyDescent="0.15">
      <c r="A63" s="2">
        <f>RANK($K63,$K:$K)</f>
        <v>62</v>
      </c>
      <c r="B63" s="156" t="s">
        <v>296</v>
      </c>
      <c r="C63" s="2" t="str">
        <f>IFERROR(VLOOKUP(B63,選手!$A:$C,2,FALSE),"")</f>
        <v>同志社大学</v>
      </c>
      <c r="D63" s="157">
        <f>IFERROR(VLOOKUP(B63,選手!$A:$C,3,FALSE),"")</f>
        <v>2</v>
      </c>
      <c r="E63" s="102">
        <f>IFERROR(VLOOKUP(B63,春関!$A:$K,9,FALSE),0)</f>
        <v>567.6</v>
      </c>
      <c r="F63" s="102">
        <f>IFERROR(VLOOKUP(B63,西日本学生!$A:$K,9,FALSE),0)</f>
        <v>563.9</v>
      </c>
      <c r="G63" s="102">
        <f>IFERROR(VLOOKUP(B63,学生選抜!$A:$K,9,FALSE),0)</f>
        <v>0</v>
      </c>
      <c r="H63" s="102">
        <f>IFERROR(VLOOKUP(B63,秋関!$A:$K,9,FALSE),0)</f>
        <v>561.29999999999995</v>
      </c>
      <c r="I63" s="102">
        <f>IFERROR(VLOOKUP(B63,全日本学生!$A:$K,9,FALSE),0)</f>
        <v>0</v>
      </c>
      <c r="J63" s="102">
        <f>IFERROR(VLOOKUP(B63,新人戦!$A:$K,9,FALSE),0)</f>
        <v>570.20000000000005</v>
      </c>
      <c r="K63" s="4">
        <f>LARGE(E63:J63,1)+LARGE(E63:J63,2)+LARGE(E63:J63,3)</f>
        <v>1701.7000000000003</v>
      </c>
    </row>
    <row r="64" spans="1:11" x14ac:dyDescent="0.15">
      <c r="A64" s="2">
        <f>RANK($K64,$K:$K)</f>
        <v>63</v>
      </c>
      <c r="B64" s="156" t="s">
        <v>176</v>
      </c>
      <c r="C64" s="2" t="str">
        <f>IFERROR(VLOOKUP(B64,選手!$A:$C,2,FALSE),"")</f>
        <v>甲南大学</v>
      </c>
      <c r="D64" s="157">
        <f>IFERROR(VLOOKUP(B64,選手!$A:$C,3,FALSE),"")</f>
        <v>2</v>
      </c>
      <c r="E64" s="102">
        <f>IFERROR(VLOOKUP(B64,春関!$A:$K,9,FALSE),0)</f>
        <v>572.5</v>
      </c>
      <c r="F64" s="102">
        <f>IFERROR(VLOOKUP(B64,西日本学生!$A:$K,9,FALSE),0)</f>
        <v>542.79999999999995</v>
      </c>
      <c r="G64" s="102">
        <f>IFERROR(VLOOKUP(B64,学生選抜!$A:$K,9,FALSE),0)</f>
        <v>0</v>
      </c>
      <c r="H64" s="102">
        <f>IFERROR(VLOOKUP(B64,秋関!$A:$K,9,FALSE),0)</f>
        <v>565.4</v>
      </c>
      <c r="I64" s="102">
        <f>IFERROR(VLOOKUP(B64,全日本学生!$A:$K,9,FALSE),0)</f>
        <v>0</v>
      </c>
      <c r="J64" s="102">
        <f>IFERROR(VLOOKUP(B64,新人戦!$A:$K,9,FALSE),0)</f>
        <v>562.70000000000005</v>
      </c>
      <c r="K64" s="4">
        <f>LARGE(E64:J64,1)+LARGE(E64:J64,2)+LARGE(E64:J64,3)</f>
        <v>1700.6000000000001</v>
      </c>
    </row>
    <row r="65" spans="1:11" x14ac:dyDescent="0.15">
      <c r="A65" s="2">
        <f>RANK($K65,$K:$K)</f>
        <v>64</v>
      </c>
      <c r="B65" s="156" t="s">
        <v>123</v>
      </c>
      <c r="C65" s="2" t="str">
        <f>IFERROR(VLOOKUP(B65,選手!$A:$C,2,FALSE),"")</f>
        <v>関西大学</v>
      </c>
      <c r="D65" s="157">
        <f>IFERROR(VLOOKUP(B65,選手!$A:$C,3,FALSE),"")</f>
        <v>3</v>
      </c>
      <c r="E65" s="102">
        <f>IFERROR(VLOOKUP(B65,春関!$A:$K,9,FALSE),0)</f>
        <v>577.19999999999993</v>
      </c>
      <c r="F65" s="102">
        <f>IFERROR(VLOOKUP(B65,西日本学生!$A:$K,9,FALSE),0)</f>
        <v>571.1</v>
      </c>
      <c r="G65" s="102">
        <f>IFERROR(VLOOKUP(B65,学生選抜!$A:$K,9,FALSE),0)</f>
        <v>0</v>
      </c>
      <c r="H65" s="102">
        <f>IFERROR(VLOOKUP(B65,秋関!$A:$K,9,FALSE),0)</f>
        <v>550.4</v>
      </c>
      <c r="I65" s="102">
        <f>IFERROR(VLOOKUP(B65,全日本学生!$A:$K,9,FALSE),0)</f>
        <v>0</v>
      </c>
      <c r="J65" s="102">
        <f>IFERROR(VLOOKUP(B65,新人戦!$A:$K,9,FALSE),0)</f>
        <v>0</v>
      </c>
      <c r="K65" s="4">
        <f>LARGE(E65:J65,1)+LARGE(E65:J65,2)+LARGE(E65:J65,3)</f>
        <v>1698.6999999999998</v>
      </c>
    </row>
    <row r="66" spans="1:11" x14ac:dyDescent="0.15">
      <c r="A66" s="2">
        <f>RANK($K66,$K:$K)</f>
        <v>65</v>
      </c>
      <c r="B66" s="156" t="s">
        <v>301</v>
      </c>
      <c r="C66" s="2" t="str">
        <f>IFERROR(VLOOKUP(B66,選手!$A:$C,2,FALSE),"")</f>
        <v>京都大学</v>
      </c>
      <c r="D66" s="157">
        <f>IFERROR(VLOOKUP(B66,選手!$A:$C,3,FALSE),"")</f>
        <v>2</v>
      </c>
      <c r="E66" s="102">
        <f>IFERROR(VLOOKUP(B66,春関!$A:$K,9,FALSE),0)</f>
        <v>556.90000000000009</v>
      </c>
      <c r="F66" s="102">
        <f>IFERROR(VLOOKUP(B66,西日本学生!$A:$K,9,FALSE),0)</f>
        <v>536.09999999999991</v>
      </c>
      <c r="G66" s="102">
        <f>IFERROR(VLOOKUP(B66,学生選抜!$A:$K,9,FALSE),0)</f>
        <v>0</v>
      </c>
      <c r="H66" s="102">
        <f>IFERROR(VLOOKUP(B66,秋関!$A:$K,9,FALSE),0)</f>
        <v>580.29999999999995</v>
      </c>
      <c r="I66" s="102">
        <f>IFERROR(VLOOKUP(B66,全日本学生!$A:$K,9,FALSE),0)</f>
        <v>552.1</v>
      </c>
      <c r="J66" s="102">
        <f>IFERROR(VLOOKUP(B66,新人戦!$A:$K,9,FALSE),0)</f>
        <v>561.09999999999991</v>
      </c>
      <c r="K66" s="4">
        <f>LARGE(E66:J66,1)+LARGE(E66:J66,2)+LARGE(E66:J66,3)</f>
        <v>1698.3</v>
      </c>
    </row>
    <row r="67" spans="1:11" x14ac:dyDescent="0.15">
      <c r="A67" s="2">
        <f>RANK($K67,$K:$K)</f>
        <v>66</v>
      </c>
      <c r="B67" s="156" t="s">
        <v>304</v>
      </c>
      <c r="C67" s="2" t="str">
        <f>IFERROR(VLOOKUP(B67,選手!$A:$C,2,FALSE),"")</f>
        <v>同志社大学</v>
      </c>
      <c r="D67" s="157">
        <f>IFERROR(VLOOKUP(B67,選手!$A:$C,3,FALSE),"")</f>
        <v>3</v>
      </c>
      <c r="E67" s="102">
        <f>IFERROR(VLOOKUP(B67,春関!$A:$K,9,FALSE),0)</f>
        <v>555.6</v>
      </c>
      <c r="F67" s="102">
        <f>IFERROR(VLOOKUP(B67,西日本学生!$A:$K,9,FALSE),0)</f>
        <v>562.5</v>
      </c>
      <c r="G67" s="102">
        <f>IFERROR(VLOOKUP(B67,学生選抜!$A:$K,9,FALSE),0)</f>
        <v>0</v>
      </c>
      <c r="H67" s="102">
        <f>IFERROR(VLOOKUP(B67,秋関!$A:$K,9,FALSE),0)</f>
        <v>566</v>
      </c>
      <c r="I67" s="102">
        <f>IFERROR(VLOOKUP(B67,全日本学生!$A:$K,9,FALSE),0)</f>
        <v>552.6</v>
      </c>
      <c r="J67" s="102">
        <f>IFERROR(VLOOKUP(B67,新人戦!$A:$K,9,FALSE),0)</f>
        <v>0</v>
      </c>
      <c r="K67" s="4">
        <f>LARGE(E67:J67,1)+LARGE(E67:J67,2)+LARGE(E67:J67,3)</f>
        <v>1684.1</v>
      </c>
    </row>
    <row r="68" spans="1:11" x14ac:dyDescent="0.15">
      <c r="A68" s="2">
        <f>RANK($K68,$K:$K)</f>
        <v>67</v>
      </c>
      <c r="B68" s="156" t="s">
        <v>299</v>
      </c>
      <c r="C68" s="2" t="str">
        <f>IFERROR(VLOOKUP(B68,選手!$A:$C,2,FALSE),"")</f>
        <v>大阪産業大学</v>
      </c>
      <c r="D68" s="157">
        <f>IFERROR(VLOOKUP(B68,選手!$A:$C,3,FALSE),"")</f>
        <v>2</v>
      </c>
      <c r="E68" s="102">
        <f>IFERROR(VLOOKUP(B68,春関!$A:$K,9,FALSE),0)</f>
        <v>562.79999999999995</v>
      </c>
      <c r="F68" s="102">
        <f>IFERROR(VLOOKUP(B68,西日本学生!$A:$K,9,FALSE),0)</f>
        <v>558.6</v>
      </c>
      <c r="G68" s="102">
        <f>IFERROR(VLOOKUP(B68,学生選抜!$A:$K,9,FALSE),0)</f>
        <v>0</v>
      </c>
      <c r="H68" s="102">
        <f>IFERROR(VLOOKUP(B68,秋関!$A:$K,9,FALSE),0)</f>
        <v>561.79999999999995</v>
      </c>
      <c r="I68" s="102">
        <f>IFERROR(VLOOKUP(B68,全日本学生!$A:$K,9,FALSE),0)</f>
        <v>0</v>
      </c>
      <c r="J68" s="102">
        <f>IFERROR(VLOOKUP(B68,新人戦!$A:$K,9,FALSE),0)</f>
        <v>533.29999999999995</v>
      </c>
      <c r="K68" s="4">
        <f>LARGE(E68:J68,1)+LARGE(E68:J68,2)+LARGE(E68:J68,3)</f>
        <v>1683.1999999999998</v>
      </c>
    </row>
    <row r="69" spans="1:11" x14ac:dyDescent="0.15">
      <c r="A69" s="2">
        <f>RANK($K69,$K:$K)</f>
        <v>68</v>
      </c>
      <c r="B69" s="156" t="s">
        <v>303</v>
      </c>
      <c r="C69" s="2" t="str">
        <f>IFERROR(VLOOKUP(B69,選手!$A:$C,2,FALSE),"")</f>
        <v>大阪産業大学</v>
      </c>
      <c r="D69" s="157">
        <f>IFERROR(VLOOKUP(B69,選手!$A:$C,3,FALSE),"")</f>
        <v>4</v>
      </c>
      <c r="E69" s="102">
        <f>IFERROR(VLOOKUP(B69,春関!$A:$K,9,FALSE),0)</f>
        <v>556.1</v>
      </c>
      <c r="F69" s="102">
        <f>IFERROR(VLOOKUP(B69,西日本学生!$A:$K,9,FALSE),0)</f>
        <v>0</v>
      </c>
      <c r="G69" s="102">
        <f>IFERROR(VLOOKUP(B69,学生選抜!$A:$K,9,FALSE),0)</f>
        <v>0</v>
      </c>
      <c r="H69" s="102">
        <f>IFERROR(VLOOKUP(B69,秋関!$A:$K,9,FALSE),0)</f>
        <v>581.6</v>
      </c>
      <c r="I69" s="102">
        <f>IFERROR(VLOOKUP(B69,全日本学生!$A:$K,9,FALSE),0)</f>
        <v>539.4</v>
      </c>
      <c r="J69" s="102">
        <f>IFERROR(VLOOKUP(B69,新人戦!$A:$K,9,FALSE),0)</f>
        <v>0</v>
      </c>
      <c r="K69" s="4">
        <f>LARGE(E69:J69,1)+LARGE(E69:J69,2)+LARGE(E69:J69,3)</f>
        <v>1677.1</v>
      </c>
    </row>
    <row r="70" spans="1:11" x14ac:dyDescent="0.15">
      <c r="A70" s="2">
        <f>RANK($K70,$K:$K)</f>
        <v>69</v>
      </c>
      <c r="B70" s="156" t="s">
        <v>293</v>
      </c>
      <c r="C70" s="2" t="str">
        <f>IFERROR(VLOOKUP(B70,選手!$A:$C,2,FALSE),"")</f>
        <v>京都大学</v>
      </c>
      <c r="D70" s="157">
        <f>IFERROR(VLOOKUP(B70,選手!$A:$C,3,FALSE),"")</f>
        <v>3</v>
      </c>
      <c r="E70" s="102">
        <f>IFERROR(VLOOKUP(B70,春関!$A:$K,9,FALSE),0)</f>
        <v>569.4</v>
      </c>
      <c r="F70" s="102">
        <f>IFERROR(VLOOKUP(B70,西日本学生!$A:$K,9,FALSE),0)</f>
        <v>564</v>
      </c>
      <c r="G70" s="102">
        <f>IFERROR(VLOOKUP(B70,学生選抜!$A:$K,9,FALSE),0)</f>
        <v>0</v>
      </c>
      <c r="H70" s="102">
        <f>IFERROR(VLOOKUP(B70,秋関!$A:$K,9,FALSE),0)</f>
        <v>538.6</v>
      </c>
      <c r="I70" s="102">
        <f>IFERROR(VLOOKUP(B70,全日本学生!$A:$K,9,FALSE),0)</f>
        <v>0</v>
      </c>
      <c r="J70" s="102">
        <f>IFERROR(VLOOKUP(B70,新人戦!$A:$K,9,FALSE),0)</f>
        <v>0</v>
      </c>
      <c r="K70" s="4">
        <f>LARGE(E70:J70,1)+LARGE(E70:J70,2)+LARGE(E70:J70,3)</f>
        <v>1672</v>
      </c>
    </row>
    <row r="71" spans="1:11" x14ac:dyDescent="0.15">
      <c r="A71" s="2">
        <f>RANK($K71,$K:$K)</f>
        <v>70</v>
      </c>
      <c r="B71" s="156" t="s">
        <v>308</v>
      </c>
      <c r="C71" s="2" t="str">
        <f>IFERROR(VLOOKUP(B71,選手!$A:$C,2,FALSE),"")</f>
        <v>関西学院大学</v>
      </c>
      <c r="D71" s="157">
        <f>IFERROR(VLOOKUP(B71,選手!$A:$C,3,FALSE),"")</f>
        <v>4</v>
      </c>
      <c r="E71" s="102">
        <f>IFERROR(VLOOKUP(B71,春関!$A:$K,9,FALSE),0)</f>
        <v>544.5</v>
      </c>
      <c r="F71" s="102">
        <f>IFERROR(VLOOKUP(B71,西日本学生!$A:$K,9,FALSE),0)</f>
        <v>555.5</v>
      </c>
      <c r="G71" s="102">
        <f>IFERROR(VLOOKUP(B71,学生選抜!$A:$K,9,FALSE),0)</f>
        <v>0</v>
      </c>
      <c r="H71" s="102">
        <f>IFERROR(VLOOKUP(B71,秋関!$A:$K,9,FALSE),0)</f>
        <v>566.6</v>
      </c>
      <c r="I71" s="102">
        <f>IFERROR(VLOOKUP(B71,全日本学生!$A:$K,9,FALSE),0)</f>
        <v>547.9</v>
      </c>
      <c r="J71" s="102">
        <f>IFERROR(VLOOKUP(B71,新人戦!$A:$K,9,FALSE),0)</f>
        <v>0</v>
      </c>
      <c r="K71" s="4">
        <f>LARGE(E71:J71,1)+LARGE(E71:J71,2)+LARGE(E71:J71,3)</f>
        <v>1670</v>
      </c>
    </row>
    <row r="72" spans="1:11" x14ac:dyDescent="0.15">
      <c r="A72" s="2">
        <f>RANK($K72,$K:$K)</f>
        <v>71</v>
      </c>
      <c r="B72" s="156" t="s">
        <v>313</v>
      </c>
      <c r="C72" s="2" t="str">
        <f>IFERROR(VLOOKUP(B72,選手!$A:$C,2,FALSE),"")</f>
        <v>近畿大学</v>
      </c>
      <c r="D72" s="157">
        <f>IFERROR(VLOOKUP(B72,選手!$A:$C,3,FALSE),"")</f>
        <v>2</v>
      </c>
      <c r="E72" s="102">
        <f>IFERROR(VLOOKUP(B72,春関!$A:$K,9,FALSE),0)</f>
        <v>531.69999999999993</v>
      </c>
      <c r="F72" s="102">
        <f>IFERROR(VLOOKUP(B72,西日本学生!$A:$K,9,FALSE),0)</f>
        <v>0</v>
      </c>
      <c r="G72" s="102">
        <f>IFERROR(VLOOKUP(B72,学生選抜!$A:$K,9,FALSE),0)</f>
        <v>0</v>
      </c>
      <c r="H72" s="102">
        <f>IFERROR(VLOOKUP(B72,秋関!$A:$K,9,FALSE),0)</f>
        <v>562.1</v>
      </c>
      <c r="I72" s="102">
        <f>IFERROR(VLOOKUP(B72,全日本学生!$A:$K,9,FALSE),0)</f>
        <v>0</v>
      </c>
      <c r="J72" s="102">
        <f>IFERROR(VLOOKUP(B72,新人戦!$A:$K,9,FALSE),0)</f>
        <v>575.69999999999993</v>
      </c>
      <c r="K72" s="4">
        <f>LARGE(E72:J72,1)+LARGE(E72:J72,2)+LARGE(E72:J72,3)</f>
        <v>1669.5</v>
      </c>
    </row>
    <row r="73" spans="1:11" x14ac:dyDescent="0.15">
      <c r="A73" s="2">
        <f>RANK($K73,$K:$K)</f>
        <v>72</v>
      </c>
      <c r="B73" s="156" t="s">
        <v>297</v>
      </c>
      <c r="C73" s="2" t="str">
        <f>IFERROR(VLOOKUP(B73,選手!$A:$C,2,FALSE),"")</f>
        <v>京都大学</v>
      </c>
      <c r="D73" s="157">
        <f>IFERROR(VLOOKUP(B73,選手!$A:$C,3,FALSE),"")</f>
        <v>3</v>
      </c>
      <c r="E73" s="102">
        <f>IFERROR(VLOOKUP(B73,春関!$A:$K,9,FALSE),0)</f>
        <v>567.29999999999995</v>
      </c>
      <c r="F73" s="102">
        <f>IFERROR(VLOOKUP(B73,西日本学生!$A:$K,9,FALSE),0)</f>
        <v>571</v>
      </c>
      <c r="G73" s="102">
        <f>IFERROR(VLOOKUP(B73,学生選抜!$A:$K,9,FALSE),0)</f>
        <v>0</v>
      </c>
      <c r="H73" s="102">
        <f>IFERROR(VLOOKUP(B73,秋関!$A:$K,9,FALSE),0)</f>
        <v>516.70000000000005</v>
      </c>
      <c r="I73" s="102">
        <f>IFERROR(VLOOKUP(B73,全日本学生!$A:$K,9,FALSE),0)</f>
        <v>0</v>
      </c>
      <c r="J73" s="102">
        <f>IFERROR(VLOOKUP(B73,新人戦!$A:$K,9,FALSE),0)</f>
        <v>0</v>
      </c>
      <c r="K73" s="4">
        <f>LARGE(E73:J73,1)+LARGE(E73:J73,2)+LARGE(E73:J73,3)</f>
        <v>1655</v>
      </c>
    </row>
    <row r="74" spans="1:11" x14ac:dyDescent="0.15">
      <c r="A74" s="2">
        <f>RANK($K74,$K:$K)</f>
        <v>73</v>
      </c>
      <c r="B74" s="156" t="s">
        <v>209</v>
      </c>
      <c r="C74" s="2" t="str">
        <f>IFERROR(VLOOKUP(B74,選手!$A:$C,2,FALSE),"")</f>
        <v>大阪大学</v>
      </c>
      <c r="D74" s="157">
        <f>IFERROR(VLOOKUP(B74,選手!$A:$C,3,FALSE),"")</f>
        <v>3</v>
      </c>
      <c r="E74" s="102">
        <f>IFERROR(VLOOKUP(B74,春関!$A:$K,9,FALSE),0)</f>
        <v>553.29999999999995</v>
      </c>
      <c r="F74" s="102">
        <f>IFERROR(VLOOKUP(B74,西日本学生!$A:$K,9,FALSE),0)</f>
        <v>0</v>
      </c>
      <c r="G74" s="102">
        <f>IFERROR(VLOOKUP(B74,学生選抜!$A:$K,9,FALSE),0)</f>
        <v>0</v>
      </c>
      <c r="H74" s="102">
        <f>IFERROR(VLOOKUP(B74,秋関!$A:$K,9,FALSE),0)</f>
        <v>552.5</v>
      </c>
      <c r="I74" s="102">
        <f>IFERROR(VLOOKUP(B74,全日本学生!$A:$K,9,FALSE),0)</f>
        <v>545.1</v>
      </c>
      <c r="J74" s="102">
        <f>IFERROR(VLOOKUP(B74,新人戦!$A:$K,9,FALSE),0)</f>
        <v>0</v>
      </c>
      <c r="K74" s="4">
        <f>LARGE(E74:J74,1)+LARGE(E74:J74,2)+LARGE(E74:J74,3)</f>
        <v>1650.9</v>
      </c>
    </row>
    <row r="75" spans="1:11" x14ac:dyDescent="0.15">
      <c r="A75" s="2">
        <f>RANK($K75,$K:$K)</f>
        <v>74</v>
      </c>
      <c r="B75" s="156" t="s">
        <v>312</v>
      </c>
      <c r="C75" s="2" t="str">
        <f>IFERROR(VLOOKUP(B75,選手!$A:$C,2,FALSE),"")</f>
        <v>大阪産業大学</v>
      </c>
      <c r="D75" s="157">
        <f>IFERROR(VLOOKUP(B75,選手!$A:$C,3,FALSE),"")</f>
        <v>2</v>
      </c>
      <c r="E75" s="102">
        <f>IFERROR(VLOOKUP(B75,春関!$A:$K,9,FALSE),0)</f>
        <v>533.1</v>
      </c>
      <c r="F75" s="102">
        <f>IFERROR(VLOOKUP(B75,西日本学生!$A:$K,9,FALSE),0)</f>
        <v>0</v>
      </c>
      <c r="G75" s="102">
        <f>IFERROR(VLOOKUP(B75,学生選抜!$A:$K,9,FALSE),0)</f>
        <v>0</v>
      </c>
      <c r="H75" s="102">
        <f>IFERROR(VLOOKUP(B75,秋関!$A:$K,9,FALSE),0)</f>
        <v>549.20000000000005</v>
      </c>
      <c r="I75" s="102">
        <f>IFERROR(VLOOKUP(B75,全日本学生!$A:$K,9,FALSE),0)</f>
        <v>0</v>
      </c>
      <c r="J75" s="102">
        <f>IFERROR(VLOOKUP(B75,新人戦!$A:$K,9,FALSE),0)</f>
        <v>567.5</v>
      </c>
      <c r="K75" s="4">
        <f>LARGE(E75:J75,1)+LARGE(E75:J75,2)+LARGE(E75:J75,3)</f>
        <v>1649.8000000000002</v>
      </c>
    </row>
    <row r="76" spans="1:11" x14ac:dyDescent="0.15">
      <c r="A76" s="2">
        <f>RANK($K76,$K:$K)</f>
        <v>75</v>
      </c>
      <c r="B76" s="156" t="s">
        <v>199</v>
      </c>
      <c r="C76" s="2" t="str">
        <f>IFERROR(VLOOKUP(B76,選手!$A:$C,2,FALSE),"")</f>
        <v>大阪商業大学</v>
      </c>
      <c r="D76" s="157">
        <f>IFERROR(VLOOKUP(B76,選手!$A:$C,3,FALSE),"")</f>
        <v>2</v>
      </c>
      <c r="E76" s="102">
        <f>IFERROR(VLOOKUP(B76,春関!$A:$K,9,FALSE),0)</f>
        <v>567.5</v>
      </c>
      <c r="F76" s="102">
        <f>IFERROR(VLOOKUP(B76,西日本学生!$A:$K,9,FALSE),0)</f>
        <v>0</v>
      </c>
      <c r="G76" s="102">
        <f>IFERROR(VLOOKUP(B76,学生選抜!$A:$K,9,FALSE),0)</f>
        <v>0</v>
      </c>
      <c r="H76" s="102">
        <f>IFERROR(VLOOKUP(B76,秋関!$A:$K,9,FALSE),0)</f>
        <v>545</v>
      </c>
      <c r="I76" s="102">
        <f>IFERROR(VLOOKUP(B76,全日本学生!$A:$K,9,FALSE),0)</f>
        <v>0</v>
      </c>
      <c r="J76" s="102">
        <f>IFERROR(VLOOKUP(B76,新人戦!$A:$K,9,FALSE),0)</f>
        <v>536</v>
      </c>
      <c r="K76" s="4">
        <f>LARGE(E76:J76,1)+LARGE(E76:J76,2)+LARGE(E76:J76,3)</f>
        <v>1648.5</v>
      </c>
    </row>
    <row r="77" spans="1:11" x14ac:dyDescent="0.15">
      <c r="A77" s="2">
        <f>RANK($K77,$K:$K)</f>
        <v>76</v>
      </c>
      <c r="B77" s="156" t="s">
        <v>217</v>
      </c>
      <c r="C77" s="2" t="str">
        <f>IFERROR(VLOOKUP(B77,選手!$A:$C,2,FALSE),"")</f>
        <v>大阪大学</v>
      </c>
      <c r="D77" s="157">
        <f>IFERROR(VLOOKUP(B77,選手!$A:$C,3,FALSE),"")</f>
        <v>2</v>
      </c>
      <c r="E77" s="102">
        <f>IFERROR(VLOOKUP(B77,春関!$A:$K,9,FALSE),0)</f>
        <v>537.6</v>
      </c>
      <c r="F77" s="102">
        <f>IFERROR(VLOOKUP(B77,西日本学生!$A:$K,9,FALSE),0)</f>
        <v>0</v>
      </c>
      <c r="G77" s="102">
        <f>IFERROR(VLOOKUP(B77,学生選抜!$A:$K,9,FALSE),0)</f>
        <v>0</v>
      </c>
      <c r="H77" s="102">
        <f>IFERROR(VLOOKUP(B77,秋関!$A:$K,9,FALSE),0)</f>
        <v>549.20000000000005</v>
      </c>
      <c r="I77" s="102">
        <f>IFERROR(VLOOKUP(B77,全日本学生!$A:$K,9,FALSE),0)</f>
        <v>0</v>
      </c>
      <c r="J77" s="102">
        <f>IFERROR(VLOOKUP(B77,新人戦!$A:$K,9,FALSE),0)</f>
        <v>555.5</v>
      </c>
      <c r="K77" s="4">
        <f>LARGE(E77:J77,1)+LARGE(E77:J77,2)+LARGE(E77:J77,3)</f>
        <v>1642.3000000000002</v>
      </c>
    </row>
    <row r="78" spans="1:11" x14ac:dyDescent="0.15">
      <c r="A78" s="2">
        <f>RANK($K78,$K:$K)</f>
        <v>77</v>
      </c>
      <c r="B78" s="156" t="s">
        <v>302</v>
      </c>
      <c r="C78" s="2" t="str">
        <f>IFERROR(VLOOKUP(B78,選手!$A:$C,2,FALSE),"")</f>
        <v>京都大学</v>
      </c>
      <c r="D78" s="157">
        <f>IFERROR(VLOOKUP(B78,選手!$A:$C,3,FALSE),"")</f>
        <v>2</v>
      </c>
      <c r="E78" s="102">
        <f>IFERROR(VLOOKUP(B78,春関!$A:$K,9,FALSE),0)</f>
        <v>556.5</v>
      </c>
      <c r="F78" s="102">
        <f>IFERROR(VLOOKUP(B78,西日本学生!$A:$K,9,FALSE),0)</f>
        <v>525.5</v>
      </c>
      <c r="G78" s="102">
        <f>IFERROR(VLOOKUP(B78,学生選抜!$A:$K,9,FALSE),0)</f>
        <v>0</v>
      </c>
      <c r="H78" s="102">
        <f>IFERROR(VLOOKUP(B78,秋関!$A:$K,9,FALSE),0)</f>
        <v>515.70000000000005</v>
      </c>
      <c r="I78" s="102">
        <f>IFERROR(VLOOKUP(B78,全日本学生!$A:$K,9,FALSE),0)</f>
        <v>0</v>
      </c>
      <c r="J78" s="102">
        <f>IFERROR(VLOOKUP(B78,新人戦!$A:$K,9,FALSE),0)</f>
        <v>557.30000000000007</v>
      </c>
      <c r="K78" s="4">
        <f>LARGE(E78:J78,1)+LARGE(E78:J78,2)+LARGE(E78:J78,3)</f>
        <v>1639.3000000000002</v>
      </c>
    </row>
    <row r="79" spans="1:11" x14ac:dyDescent="0.15">
      <c r="A79" s="2">
        <f>RANK($K79,$K:$K)</f>
        <v>78</v>
      </c>
      <c r="B79" s="156" t="s">
        <v>310</v>
      </c>
      <c r="C79" s="2" t="str">
        <f>IFERROR(VLOOKUP(B79,選手!$A:$C,2,FALSE),"")</f>
        <v>関西学院大学</v>
      </c>
      <c r="D79" s="157">
        <f>IFERROR(VLOOKUP(B79,選手!$A:$C,3,FALSE),"")</f>
        <v>3</v>
      </c>
      <c r="E79" s="102">
        <f>IFERROR(VLOOKUP(B79,春関!$A:$K,9,FALSE),0)</f>
        <v>542.20000000000005</v>
      </c>
      <c r="F79" s="102">
        <f>IFERROR(VLOOKUP(B79,西日本学生!$A:$K,9,FALSE),0)</f>
        <v>566.4</v>
      </c>
      <c r="G79" s="102">
        <f>IFERROR(VLOOKUP(B79,学生選抜!$A:$K,9,FALSE),0)</f>
        <v>0</v>
      </c>
      <c r="H79" s="102">
        <f>IFERROR(VLOOKUP(B79,秋関!$A:$K,9,FALSE),0)</f>
        <v>521.20000000000005</v>
      </c>
      <c r="I79" s="102">
        <f>IFERROR(VLOOKUP(B79,全日本学生!$A:$K,9,FALSE),0)</f>
        <v>0</v>
      </c>
      <c r="J79" s="102">
        <f>IFERROR(VLOOKUP(B79,新人戦!$A:$K,9,FALSE),0)</f>
        <v>0</v>
      </c>
      <c r="K79" s="4">
        <f>LARGE(E79:J79,1)+LARGE(E79:J79,2)+LARGE(E79:J79,3)</f>
        <v>1629.8</v>
      </c>
    </row>
    <row r="80" spans="1:11" x14ac:dyDescent="0.15">
      <c r="A80" s="2">
        <f>RANK($K80,$K:$K)</f>
        <v>79</v>
      </c>
      <c r="B80" s="156" t="s">
        <v>315</v>
      </c>
      <c r="C80" s="2" t="str">
        <f>IFERROR(VLOOKUP(B80,選手!$A:$C,2,FALSE),"")</f>
        <v>関西学院大学</v>
      </c>
      <c r="D80" s="157">
        <f>IFERROR(VLOOKUP(B80,選手!$A:$C,3,FALSE),"")</f>
        <v>2</v>
      </c>
      <c r="E80" s="102">
        <f>IFERROR(VLOOKUP(B80,春関!$A:$K,9,FALSE),0)</f>
        <v>519.29999999999995</v>
      </c>
      <c r="F80" s="102">
        <f>IFERROR(VLOOKUP(B80,西日本学生!$A:$K,9,FALSE),0)</f>
        <v>0</v>
      </c>
      <c r="G80" s="102">
        <f>IFERROR(VLOOKUP(B80,学生選抜!$A:$K,9,FALSE),0)</f>
        <v>0</v>
      </c>
      <c r="H80" s="102">
        <f>IFERROR(VLOOKUP(B80,秋関!$A:$K,9,FALSE),0)</f>
        <v>555.79999999999995</v>
      </c>
      <c r="I80" s="102">
        <f>IFERROR(VLOOKUP(B80,全日本学生!$A:$K,9,FALSE),0)</f>
        <v>0</v>
      </c>
      <c r="J80" s="102">
        <f>IFERROR(VLOOKUP(B80,新人戦!$A:$K,9,FALSE),0)</f>
        <v>548.6</v>
      </c>
      <c r="K80" s="4">
        <f>LARGE(E80:J80,1)+LARGE(E80:J80,2)+LARGE(E80:J80,3)</f>
        <v>1623.7</v>
      </c>
    </row>
    <row r="81" spans="1:11" x14ac:dyDescent="0.15">
      <c r="A81" s="2">
        <f>RANK($K81,$K:$K)</f>
        <v>80</v>
      </c>
      <c r="B81" s="156" t="s">
        <v>309</v>
      </c>
      <c r="C81" s="2" t="str">
        <f>IFERROR(VLOOKUP(B81,選手!$A:$C,2,FALSE),"")</f>
        <v>関西大学</v>
      </c>
      <c r="D81" s="157">
        <f>IFERROR(VLOOKUP(B81,選手!$A:$C,3,FALSE),"")</f>
        <v>3</v>
      </c>
      <c r="E81" s="102">
        <f>IFERROR(VLOOKUP(B81,春関!$A:$K,9,FALSE),0)</f>
        <v>542.79999999999995</v>
      </c>
      <c r="F81" s="102">
        <f>IFERROR(VLOOKUP(B81,西日本学生!$A:$K,9,FALSE),0)</f>
        <v>533.4</v>
      </c>
      <c r="G81" s="102">
        <f>IFERROR(VLOOKUP(B81,学生選抜!$A:$K,9,FALSE),0)</f>
        <v>0</v>
      </c>
      <c r="H81" s="102">
        <f>IFERROR(VLOOKUP(B81,秋関!$A:$K,9,FALSE),0)</f>
        <v>545.4</v>
      </c>
      <c r="I81" s="102">
        <f>IFERROR(VLOOKUP(B81,全日本学生!$A:$K,9,FALSE),0)</f>
        <v>0</v>
      </c>
      <c r="J81" s="102">
        <f>IFERROR(VLOOKUP(B81,新人戦!$A:$K,9,FALSE),0)</f>
        <v>0</v>
      </c>
      <c r="K81" s="4">
        <f>LARGE(E81:J81,1)+LARGE(E81:J81,2)+LARGE(E81:J81,3)</f>
        <v>1621.6</v>
      </c>
    </row>
    <row r="82" spans="1:11" x14ac:dyDescent="0.15">
      <c r="A82" s="2">
        <f>RANK($K82,$K:$K)</f>
        <v>81</v>
      </c>
      <c r="B82" s="156" t="s">
        <v>319</v>
      </c>
      <c r="C82" s="2" t="str">
        <f>IFERROR(VLOOKUP(B82,選手!$A:$C,2,FALSE),"")</f>
        <v>立命館大学</v>
      </c>
      <c r="D82" s="157">
        <f>IFERROR(VLOOKUP(B82,選手!$A:$C,3,FALSE),"")</f>
        <v>2</v>
      </c>
      <c r="E82" s="102">
        <f>IFERROR(VLOOKUP(B82,春関!$A:$K,9,FALSE),0)</f>
        <v>472.29999999999995</v>
      </c>
      <c r="F82" s="102">
        <f>IFERROR(VLOOKUP(B82,西日本学生!$A:$K,9,FALSE),0)</f>
        <v>0</v>
      </c>
      <c r="G82" s="102">
        <f>IFERROR(VLOOKUP(B82,学生選抜!$A:$K,9,FALSE),0)</f>
        <v>0</v>
      </c>
      <c r="H82" s="102">
        <f>IFERROR(VLOOKUP(B82,秋関!$A:$K,9,FALSE),0)</f>
        <v>552.29999999999995</v>
      </c>
      <c r="I82" s="102">
        <f>IFERROR(VLOOKUP(B82,全日本学生!$A:$K,9,FALSE),0)</f>
        <v>0</v>
      </c>
      <c r="J82" s="102">
        <f>IFERROR(VLOOKUP(B82,新人戦!$A:$K,9,FALSE),0)</f>
        <v>574.70000000000005</v>
      </c>
      <c r="K82" s="4">
        <f>LARGE(E82:J82,1)+LARGE(E82:J82,2)+LARGE(E82:J82,3)</f>
        <v>1599.3</v>
      </c>
    </row>
    <row r="83" spans="1:11" x14ac:dyDescent="0.15">
      <c r="A83" s="2">
        <f>RANK($K83,$K:$K)</f>
        <v>82</v>
      </c>
      <c r="B83" s="156" t="s">
        <v>316</v>
      </c>
      <c r="C83" s="2" t="str">
        <f>IFERROR(VLOOKUP(B83,選手!$A:$C,2,FALSE),"")</f>
        <v>近畿大学</v>
      </c>
      <c r="D83" s="157">
        <f>IFERROR(VLOOKUP(B83,選手!$A:$C,3,FALSE),"")</f>
        <v>2</v>
      </c>
      <c r="E83" s="102">
        <f>IFERROR(VLOOKUP(B83,春関!$A:$K,9,FALSE),0)</f>
        <v>517.6</v>
      </c>
      <c r="F83" s="102">
        <f>IFERROR(VLOOKUP(B83,西日本学生!$A:$K,9,FALSE),0)</f>
        <v>0</v>
      </c>
      <c r="G83" s="102">
        <f>IFERROR(VLOOKUP(B83,学生選抜!$A:$K,9,FALSE),0)</f>
        <v>0</v>
      </c>
      <c r="H83" s="102">
        <f>IFERROR(VLOOKUP(B83,秋関!$A:$K,9,FALSE),0)</f>
        <v>521</v>
      </c>
      <c r="I83" s="102">
        <f>IFERROR(VLOOKUP(B83,全日本学生!$A:$K,9,FALSE),0)</f>
        <v>0</v>
      </c>
      <c r="J83" s="102">
        <f>IFERROR(VLOOKUP(B83,新人戦!$A:$K,9,FALSE),0)</f>
        <v>544.29999999999995</v>
      </c>
      <c r="K83" s="4">
        <f>LARGE(E83:J83,1)+LARGE(E83:J83,2)+LARGE(E83:J83,3)</f>
        <v>1582.9</v>
      </c>
    </row>
    <row r="84" spans="1:11" x14ac:dyDescent="0.15">
      <c r="A84" s="2">
        <f>RANK($K84,$K:$K)</f>
        <v>83</v>
      </c>
      <c r="B84" s="168" t="s">
        <v>457</v>
      </c>
      <c r="C84" s="2" t="s">
        <v>565</v>
      </c>
      <c r="D84" s="169">
        <v>3</v>
      </c>
      <c r="E84" s="102">
        <f>IFERROR(VLOOKUP(B84,春関!$A:$K,9,FALSE),0)</f>
        <v>0</v>
      </c>
      <c r="F84" s="102">
        <f>IFERROR(VLOOKUP(B84,西日本学生!$A:$K,9,FALSE),0)</f>
        <v>0</v>
      </c>
      <c r="G84" s="102">
        <f>IFERROR(VLOOKUP(B84,学生選抜!$A:$K,9,FALSE),0)</f>
        <v>0</v>
      </c>
      <c r="H84" s="102">
        <f>IFERROR(VLOOKUP(B84,秋関!$A:$K,9,FALSE),0)</f>
        <v>606.29999999999995</v>
      </c>
      <c r="I84" s="102">
        <f>IFERROR(VLOOKUP(B84,全日本学生!$A:$K,9,FALSE),0)</f>
        <v>610</v>
      </c>
      <c r="J84" s="102">
        <f>IFERROR(VLOOKUP(B84,新人戦!$A:$K,9,FALSE),0)</f>
        <v>0</v>
      </c>
      <c r="K84" s="4">
        <f>LARGE(E84:J84,1)+LARGE(E84:J84,2)+LARGE(E84:J84,3)</f>
        <v>1216.3</v>
      </c>
    </row>
    <row r="85" spans="1:11" x14ac:dyDescent="0.15">
      <c r="A85" s="2">
        <f>RANK($K85,$K:$K)</f>
        <v>84</v>
      </c>
      <c r="B85" s="156" t="s">
        <v>269</v>
      </c>
      <c r="C85" s="2" t="str">
        <f>IFERROR(VLOOKUP(B85,選手!$A:$C,2,FALSE),"")</f>
        <v>四国大学</v>
      </c>
      <c r="D85" s="157">
        <f>IFERROR(VLOOKUP(B85,選手!$A:$C,3,FALSE),"")</f>
        <v>4</v>
      </c>
      <c r="E85" s="102">
        <f>IFERROR(VLOOKUP(B85,春関!$A:$K,9,FALSE),0)</f>
        <v>594.9</v>
      </c>
      <c r="F85" s="102">
        <f>IFERROR(VLOOKUP(B85,西日本学生!$A:$K,9,FALSE),0)</f>
        <v>596.6</v>
      </c>
      <c r="G85" s="102">
        <f>IFERROR(VLOOKUP(B85,学生選抜!$A:$K,9,FALSE),0)</f>
        <v>0</v>
      </c>
      <c r="H85" s="102">
        <f>IFERROR(VLOOKUP(B85,秋関!$A:$K,9,FALSE),0)</f>
        <v>0</v>
      </c>
      <c r="I85" s="102">
        <f>IFERROR(VLOOKUP(B85,全日本学生!$A:$K,9,FALSE),0)</f>
        <v>0</v>
      </c>
      <c r="J85" s="102">
        <f>IFERROR(VLOOKUP(B85,新人戦!$A:$K,9,FALSE),0)</f>
        <v>0</v>
      </c>
      <c r="K85" s="4">
        <f>LARGE(E85:J85,1)+LARGE(E85:J85,2)+LARGE(E85:J85,3)</f>
        <v>1191.5</v>
      </c>
    </row>
    <row r="86" spans="1:11" x14ac:dyDescent="0.15">
      <c r="A86" s="2">
        <f>RANK($K86,$K:$K)</f>
        <v>85</v>
      </c>
      <c r="B86" s="156" t="s">
        <v>275</v>
      </c>
      <c r="C86" s="2" t="str">
        <f>IFERROR(VLOOKUP(B86,選手!$A:$C,2,FALSE),"")</f>
        <v>京都産業大学</v>
      </c>
      <c r="D86" s="157">
        <f>IFERROR(VLOOKUP(B86,選手!$A:$C,3,FALSE),"")</f>
        <v>2</v>
      </c>
      <c r="E86" s="102">
        <f>IFERROR(VLOOKUP(B86,春関!$A:$K,9,FALSE),0)</f>
        <v>589.4</v>
      </c>
      <c r="F86" s="102">
        <f>IFERROR(VLOOKUP(B86,西日本学生!$A:$K,9,FALSE),0)</f>
        <v>0</v>
      </c>
      <c r="G86" s="102">
        <f>IFERROR(VLOOKUP(B86,学生選抜!$A:$K,9,FALSE),0)</f>
        <v>0</v>
      </c>
      <c r="H86" s="102">
        <f>IFERROR(VLOOKUP(B86,秋関!$A:$K,9,FALSE),0)</f>
        <v>0</v>
      </c>
      <c r="I86" s="102">
        <f>IFERROR(VLOOKUP(B86,全日本学生!$A:$K,9,FALSE),0)</f>
        <v>0</v>
      </c>
      <c r="J86" s="102">
        <f>IFERROR(VLOOKUP(B86,新人戦!$A:$K,9,FALSE),0)</f>
        <v>582.29999999999995</v>
      </c>
      <c r="K86" s="4">
        <f>LARGE(E86:J86,1)+LARGE(E86:J86,2)+LARGE(E86:J86,3)</f>
        <v>1171.6999999999998</v>
      </c>
    </row>
    <row r="87" spans="1:11" x14ac:dyDescent="0.15">
      <c r="A87" s="2">
        <f>RANK($K87,$K:$K)</f>
        <v>86</v>
      </c>
      <c r="B87" s="156" t="s">
        <v>159</v>
      </c>
      <c r="C87" s="2" t="str">
        <f>IFERROR(VLOOKUP(B87,選手!$A:$C,2,FALSE),"")</f>
        <v>甲南大学</v>
      </c>
      <c r="D87" s="157">
        <f>IFERROR(VLOOKUP(B87,選手!$A:$C,3,FALSE),"")</f>
        <v>4</v>
      </c>
      <c r="E87" s="102">
        <f>IFERROR(VLOOKUP(B87,春関!$A:$K,9,FALSE),0)</f>
        <v>584.29999999999995</v>
      </c>
      <c r="F87" s="102">
        <f>IFERROR(VLOOKUP(B87,西日本学生!$A:$K,9,FALSE),0)</f>
        <v>0</v>
      </c>
      <c r="G87" s="102">
        <f>IFERROR(VLOOKUP(B87,学生選抜!$A:$K,9,FALSE),0)</f>
        <v>0</v>
      </c>
      <c r="H87" s="102">
        <f>IFERROR(VLOOKUP(B87,秋関!$A:$K,9,FALSE),0)</f>
        <v>583.29999999999995</v>
      </c>
      <c r="I87" s="102">
        <f>IFERROR(VLOOKUP(B87,全日本学生!$A:$K,9,FALSE),0)</f>
        <v>0</v>
      </c>
      <c r="J87" s="102">
        <f>IFERROR(VLOOKUP(B87,新人戦!$A:$K,9,FALSE),0)</f>
        <v>0</v>
      </c>
      <c r="K87" s="4">
        <f>LARGE(E87:J87,1)+LARGE(E87:J87,2)+LARGE(E87:J87,3)</f>
        <v>1167.5999999999999</v>
      </c>
    </row>
    <row r="88" spans="1:11" x14ac:dyDescent="0.15">
      <c r="A88" s="2">
        <f>RANK($K88,$K:$K)</f>
        <v>87</v>
      </c>
      <c r="B88" s="168" t="s">
        <v>474</v>
      </c>
      <c r="C88" s="2" t="s">
        <v>566</v>
      </c>
      <c r="D88" s="169">
        <v>4</v>
      </c>
      <c r="E88" s="102">
        <f>IFERROR(VLOOKUP(B88,春関!$A:$K,9,FALSE),0)</f>
        <v>0</v>
      </c>
      <c r="F88" s="102">
        <f>IFERROR(VLOOKUP(B88,西日本学生!$A:$K,9,FALSE),0)</f>
        <v>0</v>
      </c>
      <c r="G88" s="102">
        <f>IFERROR(VLOOKUP(B88,学生選抜!$A:$K,9,FALSE),0)</f>
        <v>0</v>
      </c>
      <c r="H88" s="102">
        <f>IFERROR(VLOOKUP(B88,秋関!$A:$K,9,FALSE),0)</f>
        <v>579.4</v>
      </c>
      <c r="I88" s="102">
        <f>IFERROR(VLOOKUP(B88,全日本学生!$A:$K,9,FALSE),0)</f>
        <v>587.4</v>
      </c>
      <c r="J88" s="102">
        <f>IFERROR(VLOOKUP(B88,新人戦!$A:$K,9,FALSE),0)</f>
        <v>0</v>
      </c>
      <c r="K88" s="4">
        <f>LARGE(E88:J88,1)+LARGE(E88:J88,2)+LARGE(E88:J88,3)</f>
        <v>1166.8</v>
      </c>
    </row>
    <row r="89" spans="1:11" x14ac:dyDescent="0.15">
      <c r="A89" s="2">
        <f>RANK($K89,$K:$K)</f>
        <v>88</v>
      </c>
      <c r="B89" s="156" t="s">
        <v>295</v>
      </c>
      <c r="C89" s="2" t="str">
        <f>IFERROR(VLOOKUP(B89,選手!$A:$C,2,FALSE),"")</f>
        <v>立命館大学</v>
      </c>
      <c r="D89" s="157">
        <f>IFERROR(VLOOKUP(B89,選手!$A:$C,3,FALSE),"")</f>
        <v>4</v>
      </c>
      <c r="E89" s="102">
        <f>IFERROR(VLOOKUP(B89,春関!$A:$K,9,FALSE),0)</f>
        <v>567.70000000000005</v>
      </c>
      <c r="F89" s="102">
        <f>IFERROR(VLOOKUP(B89,西日本学生!$A:$K,9,FALSE),0)</f>
        <v>0</v>
      </c>
      <c r="G89" s="102">
        <f>IFERROR(VLOOKUP(B89,学生選抜!$A:$K,9,FALSE),0)</f>
        <v>0</v>
      </c>
      <c r="H89" s="102">
        <f>IFERROR(VLOOKUP(B89,秋関!$A:$K,9,FALSE),0)</f>
        <v>565.70000000000005</v>
      </c>
      <c r="I89" s="102">
        <f>IFERROR(VLOOKUP(B89,全日本学生!$A:$K,9,FALSE),0)</f>
        <v>0</v>
      </c>
      <c r="J89" s="102">
        <f>IFERROR(VLOOKUP(B89,新人戦!$A:$K,9,FALSE),0)</f>
        <v>0</v>
      </c>
      <c r="K89" s="4">
        <f>LARGE(E89:J89,1)+LARGE(E89:J89,2)+LARGE(E89:J89,3)</f>
        <v>1133.4000000000001</v>
      </c>
    </row>
    <row r="90" spans="1:11" x14ac:dyDescent="0.15">
      <c r="A90" s="2">
        <f>RANK($K90,$K:$K)</f>
        <v>89</v>
      </c>
      <c r="B90" s="168" t="s">
        <v>464</v>
      </c>
      <c r="C90" s="2" t="s">
        <v>567</v>
      </c>
      <c r="D90" s="169">
        <v>2</v>
      </c>
      <c r="E90" s="102">
        <f>IFERROR(VLOOKUP(B90,春関!$A:$K,9,FALSE),0)</f>
        <v>0</v>
      </c>
      <c r="F90" s="102">
        <f>IFERROR(VLOOKUP(B90,西日本学生!$A:$K,9,FALSE),0)</f>
        <v>0</v>
      </c>
      <c r="G90" s="102">
        <f>IFERROR(VLOOKUP(B90,学生選抜!$A:$K,9,FALSE),0)</f>
        <v>0</v>
      </c>
      <c r="H90" s="102">
        <f>IFERROR(VLOOKUP(B90,秋関!$A:$K,9,FALSE),0)</f>
        <v>558.70000000000005</v>
      </c>
      <c r="I90" s="102">
        <f>IFERROR(VLOOKUP(B90,全日本学生!$A:$K,9,FALSE),0)</f>
        <v>0</v>
      </c>
      <c r="J90" s="102">
        <f>IFERROR(VLOOKUP(B90,新人戦!$A:$K,9,FALSE),0)</f>
        <v>571.5</v>
      </c>
      <c r="K90" s="4">
        <f>LARGE(E90:J90,1)+LARGE(E90:J90,2)+LARGE(E90:J90,3)</f>
        <v>1130.2</v>
      </c>
    </row>
    <row r="91" spans="1:11" x14ac:dyDescent="0.15">
      <c r="A91" s="2">
        <f>RANK($K91,$K:$K)</f>
        <v>90</v>
      </c>
      <c r="B91" s="156" t="s">
        <v>166</v>
      </c>
      <c r="C91" s="2" t="str">
        <f>IFERROR(VLOOKUP(B91,選手!$A:$C,2,FALSE),"")</f>
        <v>甲南大学</v>
      </c>
      <c r="D91" s="157">
        <f>IFERROR(VLOOKUP(B91,選手!$A:$C,3,FALSE),"")</f>
        <v>3</v>
      </c>
      <c r="E91" s="102">
        <f>IFERROR(VLOOKUP(B91,春関!$A:$K,9,FALSE),0)</f>
        <v>575.9</v>
      </c>
      <c r="F91" s="102">
        <f>IFERROR(VLOOKUP(B91,西日本学生!$A:$K,9,FALSE),0)</f>
        <v>0</v>
      </c>
      <c r="G91" s="102">
        <f>IFERROR(VLOOKUP(B91,学生選抜!$A:$K,9,FALSE),0)</f>
        <v>0</v>
      </c>
      <c r="H91" s="102">
        <f>IFERROR(VLOOKUP(B91,秋関!$A:$K,9,FALSE),0)</f>
        <v>549.9</v>
      </c>
      <c r="I91" s="102">
        <f>IFERROR(VLOOKUP(B91,全日本学生!$A:$K,9,FALSE),0)</f>
        <v>0</v>
      </c>
      <c r="J91" s="102">
        <f>IFERROR(VLOOKUP(B91,新人戦!$A:$K,9,FALSE),0)</f>
        <v>0</v>
      </c>
      <c r="K91" s="4">
        <f>LARGE(E91:J91,1)+LARGE(E91:J91,2)+LARGE(E91:J91,3)</f>
        <v>1125.8</v>
      </c>
    </row>
    <row r="92" spans="1:11" x14ac:dyDescent="0.15">
      <c r="A92" s="2">
        <f>RANK($K92,$K:$K)</f>
        <v>91</v>
      </c>
      <c r="B92" s="168" t="s">
        <v>472</v>
      </c>
      <c r="C92" s="2" t="s">
        <v>49</v>
      </c>
      <c r="D92" s="169">
        <v>1</v>
      </c>
      <c r="E92" s="102">
        <f>IFERROR(VLOOKUP(B92,春関!$A:$K,9,FALSE),0)</f>
        <v>0</v>
      </c>
      <c r="F92" s="102">
        <f>IFERROR(VLOOKUP(B92,西日本学生!$A:$K,9,FALSE),0)</f>
        <v>0</v>
      </c>
      <c r="G92" s="102">
        <f>IFERROR(VLOOKUP(B92,学生選抜!$A:$K,9,FALSE),0)</f>
        <v>0</v>
      </c>
      <c r="H92" s="102">
        <f>IFERROR(VLOOKUP(B92,秋関!$A:$K,9,FALSE),0)</f>
        <v>555.6</v>
      </c>
      <c r="I92" s="102">
        <f>IFERROR(VLOOKUP(B92,全日本学生!$A:$K,9,FALSE),0)</f>
        <v>0</v>
      </c>
      <c r="J92" s="102">
        <f>IFERROR(VLOOKUP(B92,新人戦!$A:$K,9,FALSE),0)</f>
        <v>568.9</v>
      </c>
      <c r="K92" s="4">
        <f>LARGE(E92:J92,1)+LARGE(E92:J92,2)+LARGE(E92:J92,3)</f>
        <v>1124.5</v>
      </c>
    </row>
    <row r="93" spans="1:11" x14ac:dyDescent="0.15">
      <c r="A93" s="2">
        <f>RANK($K93,$K:$K)</f>
        <v>92</v>
      </c>
      <c r="B93" s="168" t="s">
        <v>473</v>
      </c>
      <c r="C93" s="2" t="s">
        <v>49</v>
      </c>
      <c r="D93" s="169">
        <v>1</v>
      </c>
      <c r="E93" s="102">
        <f>IFERROR(VLOOKUP(B93,春関!$A:$K,9,FALSE),0)</f>
        <v>0</v>
      </c>
      <c r="F93" s="102">
        <f>IFERROR(VLOOKUP(B93,西日本学生!$A:$K,9,FALSE),0)</f>
        <v>0</v>
      </c>
      <c r="G93" s="102">
        <f>IFERROR(VLOOKUP(B93,学生選抜!$A:$K,9,FALSE),0)</f>
        <v>0</v>
      </c>
      <c r="H93" s="102">
        <f>IFERROR(VLOOKUP(B93,秋関!$A:$K,9,FALSE),0)</f>
        <v>544.4</v>
      </c>
      <c r="I93" s="102">
        <f>IFERROR(VLOOKUP(B93,全日本学生!$A:$K,9,FALSE),0)</f>
        <v>0</v>
      </c>
      <c r="J93" s="102">
        <f>IFERROR(VLOOKUP(B93,新人戦!$A:$K,9,FALSE),0)</f>
        <v>561.5</v>
      </c>
      <c r="K93" s="4">
        <f>LARGE(E93:J93,1)+LARGE(E93:J93,2)+LARGE(E93:J93,3)</f>
        <v>1105.9000000000001</v>
      </c>
    </row>
    <row r="94" spans="1:11" x14ac:dyDescent="0.15">
      <c r="A94" s="2">
        <f>RANK($K94,$K:$K)</f>
        <v>93</v>
      </c>
      <c r="B94" s="156" t="s">
        <v>311</v>
      </c>
      <c r="C94" s="2" t="str">
        <f>IFERROR(VLOOKUP(B94,選手!$A:$C,2,FALSE),"")</f>
        <v>京都大学</v>
      </c>
      <c r="D94" s="157">
        <f>IFERROR(VLOOKUP(B94,選手!$A:$C,3,FALSE),"")</f>
        <v>4</v>
      </c>
      <c r="E94" s="102">
        <f>IFERROR(VLOOKUP(B94,春関!$A:$K,9,FALSE),0)</f>
        <v>538.1</v>
      </c>
      <c r="F94" s="102">
        <f>IFERROR(VLOOKUP(B94,西日本学生!$A:$K,9,FALSE),0)</f>
        <v>0</v>
      </c>
      <c r="G94" s="102">
        <f>IFERROR(VLOOKUP(B94,学生選抜!$A:$K,9,FALSE),0)</f>
        <v>0</v>
      </c>
      <c r="H94" s="102">
        <f>IFERROR(VLOOKUP(B94,秋関!$A:$K,9,FALSE),0)</f>
        <v>556.29999999999995</v>
      </c>
      <c r="I94" s="102">
        <f>IFERROR(VLOOKUP(B94,全日本学生!$A:$K,9,FALSE),0)</f>
        <v>0</v>
      </c>
      <c r="J94" s="102">
        <f>IFERROR(VLOOKUP(B94,新人戦!$A:$K,9,FALSE),0)</f>
        <v>0</v>
      </c>
      <c r="K94" s="4">
        <f>LARGE(E94:J94,1)+LARGE(E94:J94,2)+LARGE(E94:J94,3)</f>
        <v>1094.4000000000001</v>
      </c>
    </row>
    <row r="95" spans="1:11" x14ac:dyDescent="0.15">
      <c r="A95" s="2">
        <f>RANK($K95,$K:$K)</f>
        <v>94</v>
      </c>
      <c r="B95" s="156" t="s">
        <v>207</v>
      </c>
      <c r="C95" s="2" t="str">
        <f>IFERROR(VLOOKUP(B95,選手!$A:$C,2,FALSE),"")</f>
        <v>大阪大学</v>
      </c>
      <c r="D95" s="157">
        <f>IFERROR(VLOOKUP(B95,選手!$A:$C,3,FALSE),"")</f>
        <v>3</v>
      </c>
      <c r="E95" s="102">
        <f>IFERROR(VLOOKUP(B95,春関!$A:$K,9,FALSE),0)</f>
        <v>0</v>
      </c>
      <c r="F95" s="102">
        <f>IFERROR(VLOOKUP(B95,西日本学生!$A:$K,9,FALSE),0)</f>
        <v>0</v>
      </c>
      <c r="G95" s="102">
        <f>IFERROR(VLOOKUP(B95,学生選抜!$A:$K,9,FALSE),0)</f>
        <v>0</v>
      </c>
      <c r="H95" s="102">
        <f>IFERROR(VLOOKUP(B95,秋関!$A:$K,9,FALSE),0)</f>
        <v>545.1</v>
      </c>
      <c r="I95" s="102">
        <f>IFERROR(VLOOKUP(B95,全日本学生!$A:$K,9,FALSE),0)</f>
        <v>539.70000000000005</v>
      </c>
      <c r="J95" s="102">
        <f>IFERROR(VLOOKUP(B95,新人戦!$A:$K,9,FALSE),0)</f>
        <v>0</v>
      </c>
      <c r="K95" s="4">
        <f>LARGE(E95:J95,1)+LARGE(E95:J95,2)+LARGE(E95:J95,3)</f>
        <v>1084.8000000000002</v>
      </c>
    </row>
    <row r="96" spans="1:11" x14ac:dyDescent="0.15">
      <c r="A96" s="2">
        <f>RANK($K96,$K:$K)</f>
        <v>95</v>
      </c>
      <c r="B96" s="156" t="s">
        <v>317</v>
      </c>
      <c r="C96" s="2" t="str">
        <f>IFERROR(VLOOKUP(B96,選手!$A:$C,2,FALSE),"")</f>
        <v>近畿大学</v>
      </c>
      <c r="D96" s="157">
        <f>IFERROR(VLOOKUP(B96,選手!$A:$C,3,FALSE),"")</f>
        <v>3</v>
      </c>
      <c r="E96" s="102">
        <f>IFERROR(VLOOKUP(B96,春関!$A:$K,9,FALSE),0)</f>
        <v>517.1</v>
      </c>
      <c r="F96" s="102">
        <f>IFERROR(VLOOKUP(B96,西日本学生!$A:$K,9,FALSE),0)</f>
        <v>0</v>
      </c>
      <c r="G96" s="102">
        <f>IFERROR(VLOOKUP(B96,学生選抜!$A:$K,9,FALSE),0)</f>
        <v>0</v>
      </c>
      <c r="H96" s="102">
        <f>IFERROR(VLOOKUP(B96,秋関!$A:$K,9,FALSE),0)</f>
        <v>547.79999999999995</v>
      </c>
      <c r="I96" s="102">
        <f>IFERROR(VLOOKUP(B96,全日本学生!$A:$K,9,FALSE),0)</f>
        <v>0</v>
      </c>
      <c r="J96" s="102">
        <f>IFERROR(VLOOKUP(B96,新人戦!$A:$K,9,FALSE),0)</f>
        <v>0</v>
      </c>
      <c r="K96" s="4">
        <f>LARGE(E96:J96,1)+LARGE(E96:J96,2)+LARGE(E96:J96,3)</f>
        <v>1064.9000000000001</v>
      </c>
    </row>
    <row r="97" spans="1:11" x14ac:dyDescent="0.15">
      <c r="A97" s="2">
        <f>RANK($K97,$K:$K)</f>
        <v>96</v>
      </c>
      <c r="B97" s="156" t="s">
        <v>314</v>
      </c>
      <c r="C97" s="2" t="str">
        <f>IFERROR(VLOOKUP(B97,選手!$A:$C,2,FALSE),"")</f>
        <v>京都大学</v>
      </c>
      <c r="D97" s="157">
        <f>IFERROR(VLOOKUP(B97,選手!$A:$C,3,FALSE),"")</f>
        <v>2</v>
      </c>
      <c r="E97" s="102">
        <f>IFERROR(VLOOKUP(B97,春関!$A:$K,9,FALSE),0)</f>
        <v>521.20000000000005</v>
      </c>
      <c r="F97" s="102">
        <f>IFERROR(VLOOKUP(B97,西日本学生!$A:$K,9,FALSE),0)</f>
        <v>0</v>
      </c>
      <c r="G97" s="102">
        <f>IFERROR(VLOOKUP(B97,学生選抜!$A:$K,9,FALSE),0)</f>
        <v>0</v>
      </c>
      <c r="H97" s="102">
        <f>IFERROR(VLOOKUP(B97,秋関!$A:$K,9,FALSE),0)</f>
        <v>6.4</v>
      </c>
      <c r="I97" s="102">
        <f>IFERROR(VLOOKUP(B97,全日本学生!$A:$K,9,FALSE),0)</f>
        <v>0</v>
      </c>
      <c r="J97" s="102">
        <f>IFERROR(VLOOKUP(B97,新人戦!$A:$K,9,FALSE),0)</f>
        <v>532.6</v>
      </c>
      <c r="K97" s="4">
        <f>LARGE(E97:J97,1)+LARGE(E97:J97,2)+LARGE(E97:J97,3)</f>
        <v>1060.2000000000003</v>
      </c>
    </row>
    <row r="98" spans="1:11" x14ac:dyDescent="0.15">
      <c r="A98" s="2">
        <f>RANK($K98,$K:$K)</f>
        <v>97</v>
      </c>
      <c r="B98" s="168" t="s">
        <v>471</v>
      </c>
      <c r="C98" s="2" t="s">
        <v>567</v>
      </c>
      <c r="D98" s="169">
        <v>2</v>
      </c>
      <c r="E98" s="102">
        <f>IFERROR(VLOOKUP(B98,春関!$A:$K,9,FALSE),0)</f>
        <v>0</v>
      </c>
      <c r="F98" s="102">
        <f>IFERROR(VLOOKUP(B98,西日本学生!$A:$K,9,FALSE),0)</f>
        <v>0</v>
      </c>
      <c r="G98" s="102">
        <f>IFERROR(VLOOKUP(B98,学生選抜!$A:$K,9,FALSE),0)</f>
        <v>0</v>
      </c>
      <c r="H98" s="102">
        <f>IFERROR(VLOOKUP(B98,秋関!$A:$K,9,FALSE),0)</f>
        <v>519.70000000000005</v>
      </c>
      <c r="I98" s="102">
        <f>IFERROR(VLOOKUP(B98,全日本学生!$A:$K,9,FALSE),0)</f>
        <v>0</v>
      </c>
      <c r="J98" s="102">
        <f>IFERROR(VLOOKUP(B98,新人戦!$A:$K,9,FALSE),0)</f>
        <v>540.5</v>
      </c>
      <c r="K98" s="4">
        <f>LARGE(E98:J98,1)+LARGE(E98:J98,2)+LARGE(E98:J98,3)</f>
        <v>1060.2</v>
      </c>
    </row>
    <row r="99" spans="1:11" x14ac:dyDescent="0.15">
      <c r="A99" s="2">
        <f>RANK($K99,$K:$K)</f>
        <v>98</v>
      </c>
      <c r="B99" s="168" t="s">
        <v>461</v>
      </c>
      <c r="C99" s="2" t="s">
        <v>567</v>
      </c>
      <c r="D99" s="169">
        <v>2</v>
      </c>
      <c r="E99" s="102">
        <f>IFERROR(VLOOKUP(B99,春関!$A:$K,9,FALSE),0)</f>
        <v>0</v>
      </c>
      <c r="F99" s="102">
        <f>IFERROR(VLOOKUP(B99,西日本学生!$A:$K,9,FALSE),0)</f>
        <v>0</v>
      </c>
      <c r="G99" s="102">
        <f>IFERROR(VLOOKUP(B99,学生選抜!$A:$K,9,FALSE),0)</f>
        <v>0</v>
      </c>
      <c r="H99" s="102">
        <f>IFERROR(VLOOKUP(B99,秋関!$A:$K,9,FALSE),0)</f>
        <v>516.70000000000005</v>
      </c>
      <c r="I99" s="102">
        <f>IFERROR(VLOOKUP(B99,全日本学生!$A:$K,9,FALSE),0)</f>
        <v>0</v>
      </c>
      <c r="J99" s="102">
        <f>IFERROR(VLOOKUP(B99,新人戦!$A:$K,9,FALSE),0)</f>
        <v>542.5</v>
      </c>
      <c r="K99" s="4">
        <f>LARGE(E99:J99,1)+LARGE(E99:J99,2)+LARGE(E99:J99,3)</f>
        <v>1059.2</v>
      </c>
    </row>
    <row r="100" spans="1:11" x14ac:dyDescent="0.15">
      <c r="A100" s="2">
        <f>RANK($K100,$K:$K)</f>
        <v>99</v>
      </c>
      <c r="B100" s="156" t="s">
        <v>318</v>
      </c>
      <c r="C100" s="2" t="str">
        <f>IFERROR(VLOOKUP(B100,選手!$A:$C,2,FALSE),"")</f>
        <v>京都大学</v>
      </c>
      <c r="D100" s="157">
        <f>IFERROR(VLOOKUP(B100,選手!$A:$C,3,FALSE),"")</f>
        <v>3</v>
      </c>
      <c r="E100" s="102">
        <f>IFERROR(VLOOKUP(B100,春関!$A:$K,9,FALSE),0)</f>
        <v>499</v>
      </c>
      <c r="F100" s="102">
        <f>IFERROR(VLOOKUP(B100,西日本学生!$A:$K,9,FALSE),0)</f>
        <v>0</v>
      </c>
      <c r="G100" s="102">
        <f>IFERROR(VLOOKUP(B100,学生選抜!$A:$K,9,FALSE),0)</f>
        <v>0</v>
      </c>
      <c r="H100" s="102">
        <f>IFERROR(VLOOKUP(B100,秋関!$A:$K,9,FALSE),0)</f>
        <v>556.1</v>
      </c>
      <c r="I100" s="102">
        <f>IFERROR(VLOOKUP(B100,全日本学生!$A:$K,9,FALSE),0)</f>
        <v>0</v>
      </c>
      <c r="J100" s="102">
        <f>IFERROR(VLOOKUP(B100,新人戦!$A:$K,9,FALSE),0)</f>
        <v>0</v>
      </c>
      <c r="K100" s="4">
        <f>LARGE(E100:J100,1)+LARGE(E100:J100,2)+LARGE(E100:J100,3)</f>
        <v>1055.0999999999999</v>
      </c>
    </row>
    <row r="101" spans="1:11" x14ac:dyDescent="0.15">
      <c r="A101" s="2">
        <f>RANK($K101,$K:$K)</f>
        <v>100</v>
      </c>
      <c r="B101" s="156" t="s">
        <v>307</v>
      </c>
      <c r="C101" s="2" t="str">
        <f>IFERROR(VLOOKUP(B101,選手!$A:$C,2,FALSE),"")</f>
        <v>大阪大学</v>
      </c>
      <c r="D101" s="157">
        <f>IFERROR(VLOOKUP(B101,選手!$A:$C,3,FALSE),"")</f>
        <v>4</v>
      </c>
      <c r="E101" s="102">
        <f>IFERROR(VLOOKUP(B101,春関!$A:$K,9,FALSE),0)</f>
        <v>544.5</v>
      </c>
      <c r="F101" s="102">
        <f>IFERROR(VLOOKUP(B101,西日本学生!$A:$K,9,FALSE),0)</f>
        <v>0</v>
      </c>
      <c r="G101" s="102">
        <f>IFERROR(VLOOKUP(B101,学生選抜!$A:$K,9,FALSE),0)</f>
        <v>0</v>
      </c>
      <c r="H101" s="102">
        <f>IFERROR(VLOOKUP(B101,秋関!$A:$K,9,FALSE),0)</f>
        <v>505.1</v>
      </c>
      <c r="I101" s="102">
        <f>IFERROR(VLOOKUP(B101,全日本学生!$A:$K,9,FALSE),0)</f>
        <v>0</v>
      </c>
      <c r="J101" s="102">
        <f>IFERROR(VLOOKUP(B101,新人戦!$A:$K,9,FALSE),0)</f>
        <v>0</v>
      </c>
      <c r="K101" s="4">
        <f>LARGE(E101:J101,1)+LARGE(E101:J101,2)+LARGE(E101:J101,3)</f>
        <v>1049.5999999999999</v>
      </c>
    </row>
    <row r="102" spans="1:11" x14ac:dyDescent="0.15">
      <c r="A102" s="2">
        <f>RANK($K102,$K:$K)</f>
        <v>101</v>
      </c>
      <c r="B102" s="156" t="s">
        <v>213</v>
      </c>
      <c r="C102" s="2" t="str">
        <f>IFERROR(VLOOKUP(B102,選手!$A:$C,2,FALSE),"")</f>
        <v>大阪大学</v>
      </c>
      <c r="D102" s="157">
        <f>IFERROR(VLOOKUP(B102,選手!$A:$C,3,FALSE),"")</f>
        <v>3</v>
      </c>
      <c r="E102" s="102">
        <f>IFERROR(VLOOKUP(B102,春関!$A:$K,9,FALSE),0)</f>
        <v>505.1</v>
      </c>
      <c r="F102" s="102">
        <f>IFERROR(VLOOKUP(B102,西日本学生!$A:$K,9,FALSE),0)</f>
        <v>0</v>
      </c>
      <c r="G102" s="102">
        <f>IFERROR(VLOOKUP(B102,学生選抜!$A:$K,9,FALSE),0)</f>
        <v>0</v>
      </c>
      <c r="H102" s="102">
        <f>IFERROR(VLOOKUP(B102,秋関!$A:$K,9,FALSE),0)</f>
        <v>520.70000000000005</v>
      </c>
      <c r="I102" s="102">
        <f>IFERROR(VLOOKUP(B102,全日本学生!$A:$K,9,FALSE),0)</f>
        <v>0</v>
      </c>
      <c r="J102" s="102">
        <f>IFERROR(VLOOKUP(B102,新人戦!$A:$K,9,FALSE),0)</f>
        <v>0</v>
      </c>
      <c r="K102" s="4">
        <f>LARGE(E102:J102,1)+LARGE(E102:J102,2)+LARGE(E102:J102,3)</f>
        <v>1025.8000000000002</v>
      </c>
    </row>
    <row r="103" spans="1:11" x14ac:dyDescent="0.15">
      <c r="A103" s="2">
        <f>RANK($K103,$K:$K)</f>
        <v>102</v>
      </c>
      <c r="B103" s="168" t="s">
        <v>465</v>
      </c>
      <c r="C103" s="2" t="s">
        <v>49</v>
      </c>
      <c r="D103" s="169">
        <v>1</v>
      </c>
      <c r="E103" s="102">
        <f>IFERROR(VLOOKUP(B103,春関!$A:$K,9,FALSE),0)</f>
        <v>0</v>
      </c>
      <c r="F103" s="102">
        <f>IFERROR(VLOOKUP(B103,西日本学生!$A:$K,9,FALSE),0)</f>
        <v>0</v>
      </c>
      <c r="G103" s="102">
        <f>IFERROR(VLOOKUP(B103,学生選抜!$A:$K,9,FALSE),0)</f>
        <v>0</v>
      </c>
      <c r="H103" s="102">
        <f>IFERROR(VLOOKUP(B103,秋関!$A:$K,9,FALSE),0)</f>
        <v>488.4</v>
      </c>
      <c r="I103" s="102">
        <f>IFERROR(VLOOKUP(B103,全日本学生!$A:$K,9,FALSE),0)</f>
        <v>0</v>
      </c>
      <c r="J103" s="102">
        <f>IFERROR(VLOOKUP(B103,新人戦!$A:$K,9,FALSE),0)</f>
        <v>510.3</v>
      </c>
      <c r="K103" s="4">
        <f>LARGE(E103:J103,1)+LARGE(E103:J103,2)+LARGE(E103:J103,3)</f>
        <v>998.7</v>
      </c>
    </row>
    <row r="104" spans="1:11" x14ac:dyDescent="0.15">
      <c r="A104" s="2">
        <f>RANK($K104,$K:$K)</f>
        <v>103</v>
      </c>
      <c r="B104" s="156" t="s">
        <v>320</v>
      </c>
      <c r="C104" s="2" t="str">
        <f>IFERROR(VLOOKUP(B104,選手!$A:$C,2,FALSE),"")</f>
        <v>立命館大学</v>
      </c>
      <c r="D104" s="157">
        <f>IFERROR(VLOOKUP(B104,選手!$A:$C,3,FALSE),"")</f>
        <v>3</v>
      </c>
      <c r="E104" s="102">
        <f>IFERROR(VLOOKUP(B104,春関!$A:$K,9,FALSE),0)</f>
        <v>457.4</v>
      </c>
      <c r="F104" s="102">
        <f>IFERROR(VLOOKUP(B104,西日本学生!$A:$K,9,FALSE),0)</f>
        <v>0</v>
      </c>
      <c r="G104" s="102">
        <f>IFERROR(VLOOKUP(B104,学生選抜!$A:$K,9,FALSE),0)</f>
        <v>0</v>
      </c>
      <c r="H104" s="102">
        <f>IFERROR(VLOOKUP(B104,秋関!$A:$K,9,FALSE),0)</f>
        <v>501.1</v>
      </c>
      <c r="I104" s="102">
        <f>IFERROR(VLOOKUP(B104,全日本学生!$A:$K,9,FALSE),0)</f>
        <v>0</v>
      </c>
      <c r="J104" s="102">
        <f>IFERROR(VLOOKUP(B104,新人戦!$A:$K,9,FALSE),0)</f>
        <v>0</v>
      </c>
      <c r="K104" s="4">
        <f>LARGE(E104:J104,1)+LARGE(E104:J104,2)+LARGE(E104:J104,3)</f>
        <v>958.5</v>
      </c>
    </row>
    <row r="105" spans="1:11" x14ac:dyDescent="0.15">
      <c r="A105" s="2">
        <f>RANK($K105,$K:$K)</f>
        <v>104</v>
      </c>
      <c r="B105" s="39" t="s">
        <v>208</v>
      </c>
      <c r="C105" s="2" t="str">
        <f>IFERROR(VLOOKUP(B105,選手!$A:$C,2,FALSE),"")</f>
        <v>大阪大学</v>
      </c>
      <c r="D105" s="6">
        <f>IFERROR(VLOOKUP(B105,選手!$A:$C,3,FALSE),"")</f>
        <v>3</v>
      </c>
      <c r="E105" s="102">
        <f>IFERROR(VLOOKUP(B105,春関!$A:$K,9,FALSE),0)</f>
        <v>521.5</v>
      </c>
      <c r="F105" s="102">
        <f>IFERROR(VLOOKUP(B105,西日本学生!$A:$K,9,FALSE),0)</f>
        <v>0</v>
      </c>
      <c r="G105" s="102">
        <f>IFERROR(VLOOKUP(B105,学生選抜!$A:$K,9,FALSE),0)</f>
        <v>0</v>
      </c>
      <c r="H105" s="102">
        <f>IFERROR(VLOOKUP(B105,秋関!$A:$K,9,FALSE),0)</f>
        <v>256.5</v>
      </c>
      <c r="I105" s="102">
        <f>IFERROR(VLOOKUP(B105,全日本学生!$A:$K,9,FALSE),0)</f>
        <v>0</v>
      </c>
      <c r="J105" s="102">
        <f>IFERROR(VLOOKUP(B105,新人戦!$A:$K,9,FALSE),0)</f>
        <v>0</v>
      </c>
      <c r="K105" s="4">
        <f>LARGE(E105:J105,1)+LARGE(E105:J105,2)+LARGE(E105:J105,3)</f>
        <v>778</v>
      </c>
    </row>
    <row r="106" spans="1:11" x14ac:dyDescent="0.15">
      <c r="A106" s="2">
        <f>RANK($K106,$K:$K)</f>
        <v>105</v>
      </c>
      <c r="B106" s="2" t="s">
        <v>1023</v>
      </c>
      <c r="C106" s="2" t="str">
        <f>IFERROR(VLOOKUP(B106,選手!$A:$C,2,FALSE),"")</f>
        <v>徳島大学</v>
      </c>
      <c r="D106" s="2">
        <v>1</v>
      </c>
      <c r="E106" s="102">
        <f>IFERROR(VLOOKUP(B106,春関!$A:$K,9,FALSE),0)</f>
        <v>0</v>
      </c>
      <c r="F106" s="102">
        <f>IFERROR(VLOOKUP(B106,西日本学生!$A:$K,9,FALSE),0)</f>
        <v>0</v>
      </c>
      <c r="G106" s="102">
        <f>IFERROR(VLOOKUP(B106,学生選抜!$A:$K,9,FALSE),0)</f>
        <v>0</v>
      </c>
      <c r="H106" s="102">
        <f>IFERROR(VLOOKUP(B106,秋関!$A:$K,9,FALSE),0)</f>
        <v>0</v>
      </c>
      <c r="I106" s="102">
        <f>IFERROR(VLOOKUP(B106,全日本学生!$A:$K,9,FALSE),0)</f>
        <v>0</v>
      </c>
      <c r="J106" s="102">
        <f>IFERROR(VLOOKUP(B106,新人戦!$A:$K,9,FALSE),0)</f>
        <v>611.79999999999995</v>
      </c>
      <c r="K106" s="4">
        <f>LARGE(E106:J106,1)+LARGE(E106:J106,2)+LARGE(E106:J106,3)</f>
        <v>611.79999999999995</v>
      </c>
    </row>
    <row r="107" spans="1:11" x14ac:dyDescent="0.15">
      <c r="A107" s="2">
        <f>RANK($K107,$K:$K)</f>
        <v>106</v>
      </c>
      <c r="B107" s="39" t="s">
        <v>263</v>
      </c>
      <c r="C107" s="2" t="str">
        <f>IFERROR(VLOOKUP(B107,選手!$A:$C,2,FALSE),"")</f>
        <v>岡山商科大学</v>
      </c>
      <c r="D107" s="6">
        <f>IFERROR(VLOOKUP(B107,選手!$A:$C,3,FALSE),"")</f>
        <v>1</v>
      </c>
      <c r="E107" s="102">
        <f>IFERROR(VLOOKUP(B107,春関!$A:$K,9,FALSE),0)</f>
        <v>597.9</v>
      </c>
      <c r="F107" s="102">
        <f>IFERROR(VLOOKUP(B107,西日本学生!$A:$K,9,FALSE),0)</f>
        <v>0</v>
      </c>
      <c r="G107" s="102">
        <f>IFERROR(VLOOKUP(B107,学生選抜!$A:$K,9,FALSE),0)</f>
        <v>0</v>
      </c>
      <c r="H107" s="102">
        <f>IFERROR(VLOOKUP(B107,秋関!$A:$K,9,FALSE),0)</f>
        <v>0</v>
      </c>
      <c r="I107" s="102">
        <f>IFERROR(VLOOKUP(B107,全日本学生!$A:$K,9,FALSE),0)</f>
        <v>0</v>
      </c>
      <c r="J107" s="102">
        <f>IFERROR(VLOOKUP(B107,新人戦!$A:$K,9,FALSE),0)</f>
        <v>0</v>
      </c>
      <c r="K107" s="4">
        <f>LARGE(E107:J107,1)+LARGE(E107:J107,2)+LARGE(E107:J107,3)</f>
        <v>597.9</v>
      </c>
    </row>
    <row r="108" spans="1:11" x14ac:dyDescent="0.15">
      <c r="A108" s="2">
        <f>RANK($K108,$K:$K)</f>
        <v>107</v>
      </c>
      <c r="B108" s="39" t="s">
        <v>272</v>
      </c>
      <c r="C108" s="2" t="str">
        <f>IFERROR(VLOOKUP(B108,選手!$A:$C,2,FALSE),"")</f>
        <v>立命館大学</v>
      </c>
      <c r="D108" s="6">
        <f>IFERROR(VLOOKUP(B108,選手!$A:$C,3,FALSE),"")</f>
        <v>4</v>
      </c>
      <c r="E108" s="102">
        <f>IFERROR(VLOOKUP(B108,春関!$A:$K,9,FALSE),0)</f>
        <v>591.29999999999995</v>
      </c>
      <c r="F108" s="102">
        <f>IFERROR(VLOOKUP(B108,西日本学生!$A:$K,9,FALSE),0)</f>
        <v>0</v>
      </c>
      <c r="G108" s="102">
        <f>IFERROR(VLOOKUP(B108,学生選抜!$A:$K,9,FALSE),0)</f>
        <v>0</v>
      </c>
      <c r="H108" s="102">
        <f>IFERROR(VLOOKUP(B108,秋関!$A:$K,9,FALSE),0)</f>
        <v>0</v>
      </c>
      <c r="I108" s="102">
        <f>IFERROR(VLOOKUP(B108,全日本学生!$A:$K,9,FALSE),0)</f>
        <v>0</v>
      </c>
      <c r="J108" s="102">
        <f>IFERROR(VLOOKUP(B108,新人戦!$A:$K,9,FALSE),0)</f>
        <v>0</v>
      </c>
      <c r="K108" s="4">
        <f>LARGE(E108:J108,1)+LARGE(E108:J108,2)+LARGE(E108:J108,3)</f>
        <v>591.29999999999995</v>
      </c>
    </row>
    <row r="109" spans="1:11" x14ac:dyDescent="0.15">
      <c r="A109" s="2">
        <f>RANK($K109,$K:$K)</f>
        <v>108</v>
      </c>
      <c r="B109" s="39" t="s">
        <v>290</v>
      </c>
      <c r="C109" s="2" t="str">
        <f>IFERROR(VLOOKUP(B109,選手!$A:$C,2,FALSE),"")</f>
        <v>岡山商科大学</v>
      </c>
      <c r="D109" s="6">
        <f>IFERROR(VLOOKUP(B109,選手!$A:$C,3,FALSE),"")</f>
        <v>4</v>
      </c>
      <c r="E109" s="102">
        <f>IFERROR(VLOOKUP(B109,春関!$A:$K,9,FALSE),0)</f>
        <v>573.99999999999989</v>
      </c>
      <c r="F109" s="102">
        <f>IFERROR(VLOOKUP(B109,西日本学生!$A:$K,9,FALSE),0)</f>
        <v>0</v>
      </c>
      <c r="G109" s="102">
        <f>IFERROR(VLOOKUP(B109,学生選抜!$A:$K,9,FALSE),0)</f>
        <v>0</v>
      </c>
      <c r="H109" s="102">
        <f>IFERROR(VLOOKUP(B109,秋関!$A:$K,9,FALSE),0)</f>
        <v>0</v>
      </c>
      <c r="I109" s="102">
        <f>IFERROR(VLOOKUP(B109,全日本学生!$A:$K,9,FALSE),0)</f>
        <v>0</v>
      </c>
      <c r="J109" s="102">
        <f>IFERROR(VLOOKUP(B109,新人戦!$A:$K,9,FALSE),0)</f>
        <v>0</v>
      </c>
      <c r="K109" s="4">
        <f>LARGE(E109:J109,1)+LARGE(E109:J109,2)+LARGE(E109:J109,3)</f>
        <v>573.99999999999989</v>
      </c>
    </row>
    <row r="110" spans="1:11" x14ac:dyDescent="0.15">
      <c r="A110" s="2">
        <f>RANK($K110,$K:$K)</f>
        <v>109</v>
      </c>
      <c r="B110" s="6" t="s">
        <v>460</v>
      </c>
      <c r="C110" s="2" t="s">
        <v>49</v>
      </c>
      <c r="D110" s="52">
        <v>4</v>
      </c>
      <c r="E110" s="102">
        <f>IFERROR(VLOOKUP(B110,春関!$A:$K,9,FALSE),0)</f>
        <v>0</v>
      </c>
      <c r="F110" s="102">
        <f>IFERROR(VLOOKUP(B110,西日本学生!$A:$K,9,FALSE),0)</f>
        <v>0</v>
      </c>
      <c r="G110" s="102">
        <f>IFERROR(VLOOKUP(B110,学生選抜!$A:$K,9,FALSE),0)</f>
        <v>0</v>
      </c>
      <c r="H110" s="102">
        <f>IFERROR(VLOOKUP(B110,秋関!$A:$K,9,FALSE),0)</f>
        <v>568.9</v>
      </c>
      <c r="I110" s="102">
        <f>IFERROR(VLOOKUP(B110,全日本学生!$A:$K,9,FALSE),0)</f>
        <v>0</v>
      </c>
      <c r="J110" s="102">
        <f>IFERROR(VLOOKUP(B110,新人戦!$A:$K,9,FALSE),0)</f>
        <v>0</v>
      </c>
      <c r="K110" s="4">
        <f>LARGE(E110:J110,1)+LARGE(E110:J110,2)+LARGE(E110:J110,3)</f>
        <v>568.9</v>
      </c>
    </row>
    <row r="111" spans="1:11" x14ac:dyDescent="0.15">
      <c r="A111" s="2">
        <f>RANK($K111,$K:$K)</f>
        <v>110</v>
      </c>
      <c r="B111" s="2" t="s">
        <v>184</v>
      </c>
      <c r="C111" s="2" t="str">
        <f>IFERROR(VLOOKUP(B111,選手!$A:$C,2,FALSE),"")</f>
        <v>甲南大学</v>
      </c>
      <c r="D111" s="2">
        <v>1</v>
      </c>
      <c r="E111" s="102">
        <f>IFERROR(VLOOKUP(B111,春関!$A:$K,9,FALSE),0)</f>
        <v>0</v>
      </c>
      <c r="F111" s="102">
        <f>IFERROR(VLOOKUP(B111,西日本学生!$A:$K,9,FALSE),0)</f>
        <v>0</v>
      </c>
      <c r="G111" s="102">
        <f>IFERROR(VLOOKUP(B111,学生選抜!$A:$K,9,FALSE),0)</f>
        <v>0</v>
      </c>
      <c r="H111" s="102">
        <f>IFERROR(VLOOKUP(B111,秋関!$A:$K,9,FALSE),0)</f>
        <v>0</v>
      </c>
      <c r="I111" s="102">
        <f>IFERROR(VLOOKUP(B111,全日本学生!$A:$K,9,FALSE),0)</f>
        <v>0</v>
      </c>
      <c r="J111" s="102">
        <f>IFERROR(VLOOKUP(B111,新人戦!$A:$K,9,FALSE),0)</f>
        <v>568.20000000000005</v>
      </c>
      <c r="K111" s="4">
        <f>LARGE(E111:J111,1)+LARGE(E111:J111,2)+LARGE(E111:J111,3)</f>
        <v>568.20000000000005</v>
      </c>
    </row>
    <row r="112" spans="1:11" x14ac:dyDescent="0.15">
      <c r="A112" s="2">
        <f>RANK($K112,$K:$K)</f>
        <v>111</v>
      </c>
      <c r="B112" s="2" t="s">
        <v>1025</v>
      </c>
      <c r="C112" s="2" t="str">
        <f>IFERROR(VLOOKUP(B112,選手!$A:$C,2,FALSE),"")</f>
        <v>立命館大学</v>
      </c>
      <c r="D112" s="2">
        <v>1</v>
      </c>
      <c r="E112" s="102">
        <f>IFERROR(VLOOKUP(B112,春関!$A:$K,9,FALSE),0)</f>
        <v>0</v>
      </c>
      <c r="F112" s="102">
        <f>IFERROR(VLOOKUP(B112,西日本学生!$A:$K,9,FALSE),0)</f>
        <v>0</v>
      </c>
      <c r="G112" s="102">
        <f>IFERROR(VLOOKUP(B112,学生選抜!$A:$K,9,FALSE),0)</f>
        <v>0</v>
      </c>
      <c r="H112" s="102">
        <f>IFERROR(VLOOKUP(B112,秋関!$A:$K,9,FALSE),0)</f>
        <v>0</v>
      </c>
      <c r="I112" s="102">
        <f>IFERROR(VLOOKUP(B112,全日本学生!$A:$K,9,FALSE),0)</f>
        <v>0</v>
      </c>
      <c r="J112" s="102">
        <f>IFERROR(VLOOKUP(B112,新人戦!$A:$K,9,FALSE),0)</f>
        <v>563.1</v>
      </c>
      <c r="K112" s="4">
        <f>LARGE(E112:J112,1)+LARGE(E112:J112,2)+LARGE(E112:J112,3)</f>
        <v>563.1</v>
      </c>
    </row>
    <row r="113" spans="1:11" x14ac:dyDescent="0.15">
      <c r="A113" s="2">
        <f>RANK($K113,$K:$K)</f>
        <v>112</v>
      </c>
      <c r="B113" s="40" t="s">
        <v>173</v>
      </c>
      <c r="C113" s="2" t="str">
        <f>IFERROR(VLOOKUP(B113,選手!$A:$C,2,FALSE),"")</f>
        <v>甲南大学</v>
      </c>
      <c r="D113" s="6">
        <f>IFERROR(VLOOKUP(B113,選手!$A:$C,3,FALSE),"")</f>
        <v>2</v>
      </c>
      <c r="E113" s="102">
        <f>IFERROR(VLOOKUP(B113,春関!$A:$K,9,FALSE),0)</f>
        <v>0</v>
      </c>
      <c r="F113" s="102">
        <f>IFERROR(VLOOKUP(B113,西日本学生!$A:$K,9,FALSE),0)</f>
        <v>0</v>
      </c>
      <c r="G113" s="102">
        <f>IFERROR(VLOOKUP(B113,学生選抜!$A:$K,9,FALSE),0)</f>
        <v>0</v>
      </c>
      <c r="H113" s="102">
        <f>IFERROR(VLOOKUP(B113,秋関!$A:$K,9,FALSE),0)</f>
        <v>0</v>
      </c>
      <c r="I113" s="102">
        <f>IFERROR(VLOOKUP(B113,全日本学生!$A:$K,9,FALSE),0)</f>
        <v>0</v>
      </c>
      <c r="J113" s="102">
        <f>IFERROR(VLOOKUP(B113,新人戦!$A:$K,9,FALSE),0)</f>
        <v>557.79999999999995</v>
      </c>
      <c r="K113" s="4">
        <f>LARGE(E113:J113,1)+LARGE(E113:J113,2)+LARGE(E113:J113,3)</f>
        <v>557.79999999999995</v>
      </c>
    </row>
    <row r="114" spans="1:11" x14ac:dyDescent="0.15">
      <c r="A114" s="2">
        <f>RANK($K114,$K:$K)</f>
        <v>113</v>
      </c>
      <c r="B114" s="2" t="s">
        <v>131</v>
      </c>
      <c r="C114" s="2" t="str">
        <f>IFERROR(VLOOKUP(B114,選手!$A:$C,2,FALSE),"")</f>
        <v>関西大学</v>
      </c>
      <c r="D114" s="2">
        <v>1</v>
      </c>
      <c r="E114" s="102">
        <f>IFERROR(VLOOKUP(B114,春関!$A:$K,9,FALSE),0)</f>
        <v>0</v>
      </c>
      <c r="F114" s="102">
        <f>IFERROR(VLOOKUP(B114,西日本学生!$A:$K,9,FALSE),0)</f>
        <v>0</v>
      </c>
      <c r="G114" s="102">
        <f>IFERROR(VLOOKUP(B114,学生選抜!$A:$K,9,FALSE),0)</f>
        <v>0</v>
      </c>
      <c r="H114" s="102">
        <f>IFERROR(VLOOKUP(B114,秋関!$A:$K,9,FALSE),0)</f>
        <v>0</v>
      </c>
      <c r="I114" s="102">
        <f>IFERROR(VLOOKUP(B114,全日本学生!$A:$K,9,FALSE),0)</f>
        <v>0</v>
      </c>
      <c r="J114" s="102">
        <f>IFERROR(VLOOKUP(B114,新人戦!$A:$K,9,FALSE),0)</f>
        <v>554.4</v>
      </c>
      <c r="K114" s="4">
        <f>LARGE(E114:J114,1)+LARGE(E114:J114,2)+LARGE(E114:J114,3)</f>
        <v>554.4</v>
      </c>
    </row>
    <row r="115" spans="1:11" x14ac:dyDescent="0.15">
      <c r="A115" s="2">
        <f>RANK($K115,$K:$K)</f>
        <v>114</v>
      </c>
      <c r="B115" s="39" t="s">
        <v>321</v>
      </c>
      <c r="C115" s="2" t="str">
        <f>IFERROR(VLOOKUP(B115,選手!$A:$C,2,FALSE),"")</f>
        <v>近畿大学</v>
      </c>
      <c r="D115" s="6">
        <f>IFERROR(VLOOKUP(B115,選手!$A:$C,3,FALSE),"")</f>
        <v>3</v>
      </c>
      <c r="E115" s="102">
        <f>IFERROR(VLOOKUP(B115,春関!$A:$K,9,FALSE),0)</f>
        <v>0</v>
      </c>
      <c r="F115" s="102">
        <f>IFERROR(VLOOKUP(B115,西日本学生!$A:$K,9,FALSE),0)</f>
        <v>0</v>
      </c>
      <c r="G115" s="102">
        <f>IFERROR(VLOOKUP(B115,学生選抜!$A:$K,9,FALSE),0)</f>
        <v>0</v>
      </c>
      <c r="H115" s="102">
        <f>IFERROR(VLOOKUP(B115,秋関!$A:$K,9,FALSE),0)</f>
        <v>539.1</v>
      </c>
      <c r="I115" s="102">
        <f>IFERROR(VLOOKUP(B115,全日本学生!$A:$K,9,FALSE),0)</f>
        <v>0</v>
      </c>
      <c r="J115" s="102">
        <f>IFERROR(VLOOKUP(B115,新人戦!$A:$K,9,FALSE),0)</f>
        <v>0</v>
      </c>
      <c r="K115" s="4">
        <f>LARGE(E115:J115,1)+LARGE(E115:J115,2)+LARGE(E115:J115,3)</f>
        <v>539.1</v>
      </c>
    </row>
    <row r="116" spans="1:11" x14ac:dyDescent="0.15">
      <c r="A116" s="2">
        <f>RANK($K116,$K:$K)</f>
        <v>115</v>
      </c>
      <c r="B116" s="2" t="s">
        <v>1022</v>
      </c>
      <c r="C116" s="2" t="str">
        <f>IFERROR(VLOOKUP(B116,選手!$A:$C,2,FALSE),"")</f>
        <v>関西大学</v>
      </c>
      <c r="D116" s="2">
        <v>1</v>
      </c>
      <c r="E116" s="102">
        <f>IFERROR(VLOOKUP(B116,春関!$A:$K,9,FALSE),0)</f>
        <v>0</v>
      </c>
      <c r="F116" s="102">
        <f>IFERROR(VLOOKUP(B116,西日本学生!$A:$K,9,FALSE),0)</f>
        <v>0</v>
      </c>
      <c r="G116" s="102">
        <f>IFERROR(VLOOKUP(B116,学生選抜!$A:$K,9,FALSE),0)</f>
        <v>0</v>
      </c>
      <c r="H116" s="102">
        <f>IFERROR(VLOOKUP(B116,秋関!$A:$K,9,FALSE),0)</f>
        <v>0</v>
      </c>
      <c r="I116" s="102">
        <f>IFERROR(VLOOKUP(B116,全日本学生!$A:$K,9,FALSE),0)</f>
        <v>0</v>
      </c>
      <c r="J116" s="102">
        <f>IFERROR(VLOOKUP(B116,新人戦!$A:$K,9,FALSE),0)</f>
        <v>535.79999999999995</v>
      </c>
      <c r="K116" s="4">
        <f>LARGE(E116:J116,1)+LARGE(E116:J116,2)+LARGE(E116:J116,3)</f>
        <v>535.79999999999995</v>
      </c>
    </row>
    <row r="117" spans="1:11" x14ac:dyDescent="0.15">
      <c r="A117" s="2">
        <f>RANK($K117,$K:$K)</f>
        <v>116</v>
      </c>
      <c r="B117" s="6" t="s">
        <v>454</v>
      </c>
      <c r="C117" s="2" t="s">
        <v>49</v>
      </c>
      <c r="D117" s="52">
        <v>1</v>
      </c>
      <c r="E117" s="102">
        <f>IFERROR(VLOOKUP(B117,春関!$A:$K,9,FALSE),0)</f>
        <v>0</v>
      </c>
      <c r="F117" s="102">
        <f>IFERROR(VLOOKUP(B117,西日本学生!$A:$K,9,FALSE),0)</f>
        <v>0</v>
      </c>
      <c r="G117" s="102">
        <f>IFERROR(VLOOKUP(B117,学生選抜!$A:$K,9,FALSE),0)</f>
        <v>0</v>
      </c>
      <c r="H117" s="102">
        <f>IFERROR(VLOOKUP(B117,秋関!$A:$K,9,FALSE),0)</f>
        <v>509</v>
      </c>
      <c r="I117" s="102">
        <f>IFERROR(VLOOKUP(B117,全日本学生!$A:$K,9,FALSE),0)</f>
        <v>0</v>
      </c>
      <c r="J117" s="102">
        <f>IFERROR(VLOOKUP(B117,新人戦!$A:$K,9,FALSE),0)</f>
        <v>0</v>
      </c>
      <c r="K117" s="4">
        <f>LARGE(E117:J117,1)+LARGE(E117:J117,2)+LARGE(E117:J117,3)</f>
        <v>509</v>
      </c>
    </row>
    <row r="118" spans="1:11" x14ac:dyDescent="0.15">
      <c r="A118" s="2">
        <f>RANK($K118,$K:$K)</f>
        <v>117</v>
      </c>
      <c r="B118" s="2" t="s">
        <v>224</v>
      </c>
      <c r="C118" s="2" t="str">
        <f>IFERROR(VLOOKUP(B118,選手!$A:$C,2,FALSE),"")</f>
        <v>大阪大学</v>
      </c>
      <c r="D118" s="2">
        <v>1</v>
      </c>
      <c r="E118" s="102">
        <f>IFERROR(VLOOKUP(B118,春関!$A:$K,9,FALSE),0)</f>
        <v>0</v>
      </c>
      <c r="F118" s="102">
        <f>IFERROR(VLOOKUP(B118,西日本学生!$A:$K,9,FALSE),0)</f>
        <v>0</v>
      </c>
      <c r="G118" s="102">
        <f>IFERROR(VLOOKUP(B118,学生選抜!$A:$K,9,FALSE),0)</f>
        <v>0</v>
      </c>
      <c r="H118" s="102">
        <f>IFERROR(VLOOKUP(B118,秋関!$A:$K,9,FALSE),0)</f>
        <v>0</v>
      </c>
      <c r="I118" s="102">
        <f>IFERROR(VLOOKUP(B118,全日本学生!$A:$K,9,FALSE),0)</f>
        <v>0</v>
      </c>
      <c r="J118" s="102">
        <f>IFERROR(VLOOKUP(B118,新人戦!$A:$K,9,FALSE),0)</f>
        <v>500.59999999999991</v>
      </c>
      <c r="K118" s="4">
        <f>LARGE(E118:J118,1)+LARGE(E118:J118,2)+LARGE(E118:J118,3)</f>
        <v>500.59999999999991</v>
      </c>
    </row>
    <row r="119" spans="1:11" x14ac:dyDescent="0.15">
      <c r="A119" s="2">
        <f>RANK($K119,$K:$K)</f>
        <v>118</v>
      </c>
      <c r="B119" s="39" t="s">
        <v>210</v>
      </c>
      <c r="C119" s="2" t="str">
        <f>IFERROR(VLOOKUP(B119,選手!$A:$C,2,FALSE),"")</f>
        <v>大阪大学</v>
      </c>
      <c r="D119" s="6">
        <f>IFERROR(VLOOKUP(B119,選手!$A:$C,3,FALSE),"")</f>
        <v>3</v>
      </c>
      <c r="E119" s="102">
        <f>IFERROR(VLOOKUP(B119,春関!$A:$K,9,FALSE),0)</f>
        <v>498.40000000000003</v>
      </c>
      <c r="F119" s="102">
        <f>IFERROR(VLOOKUP(B119,西日本学生!$A:$K,9,FALSE),0)</f>
        <v>0</v>
      </c>
      <c r="G119" s="102">
        <f>IFERROR(VLOOKUP(B119,学生選抜!$A:$K,9,FALSE),0)</f>
        <v>0</v>
      </c>
      <c r="H119" s="102">
        <f>IFERROR(VLOOKUP(B119,秋関!$A:$K,9,FALSE),0)</f>
        <v>0</v>
      </c>
      <c r="I119" s="102">
        <f>IFERROR(VLOOKUP(B119,全日本学生!$A:$K,9,FALSE),0)</f>
        <v>0</v>
      </c>
      <c r="J119" s="102">
        <f>IFERROR(VLOOKUP(B119,新人戦!$A:$K,9,FALSE),0)</f>
        <v>0</v>
      </c>
      <c r="K119" s="4">
        <f>LARGE(E119:J119,1)+LARGE(E119:J119,2)+LARGE(E119:J119,3)</f>
        <v>498.40000000000003</v>
      </c>
    </row>
    <row r="120" spans="1:11" x14ac:dyDescent="0.15">
      <c r="A120" s="2">
        <f>RANK($K120,$K:$K)</f>
        <v>119</v>
      </c>
      <c r="B120" s="2" t="s">
        <v>1026</v>
      </c>
      <c r="C120" s="2" t="str">
        <f>IFERROR(VLOOKUP(B120,選手!$A:$C,2,FALSE),"")</f>
        <v>京都大学</v>
      </c>
      <c r="D120" s="2">
        <v>1</v>
      </c>
      <c r="E120" s="102">
        <f>IFERROR(VLOOKUP(B120,春関!$A:$K,9,FALSE),0)</f>
        <v>0</v>
      </c>
      <c r="F120" s="102">
        <f>IFERROR(VLOOKUP(B120,西日本学生!$A:$K,9,FALSE),0)</f>
        <v>0</v>
      </c>
      <c r="G120" s="102">
        <f>IFERROR(VLOOKUP(B120,学生選抜!$A:$K,9,FALSE),0)</f>
        <v>0</v>
      </c>
      <c r="H120" s="102">
        <f>IFERROR(VLOOKUP(B120,秋関!$A:$K,9,FALSE),0)</f>
        <v>0</v>
      </c>
      <c r="I120" s="102">
        <f>IFERROR(VLOOKUP(B120,全日本学生!$A:$K,9,FALSE),0)</f>
        <v>0</v>
      </c>
      <c r="J120" s="102">
        <f>IFERROR(VLOOKUP(B120,新人戦!$A:$K,9,FALSE),0)</f>
        <v>482.10000000000008</v>
      </c>
      <c r="K120" s="4">
        <f>LARGE(E120:J120,1)+LARGE(E120:J120,2)+LARGE(E120:J120,3)</f>
        <v>482.10000000000008</v>
      </c>
    </row>
    <row r="121" spans="1:11" x14ac:dyDescent="0.15">
      <c r="A121" s="2">
        <f>RANK($K121,$K:$K)</f>
        <v>120</v>
      </c>
      <c r="B121" s="2" t="s">
        <v>1024</v>
      </c>
      <c r="C121" s="2" t="str">
        <f>IFERROR(VLOOKUP(B121,選手!$A:$C,2,FALSE),"")</f>
        <v>大阪産業大学</v>
      </c>
      <c r="D121" s="2">
        <v>2</v>
      </c>
      <c r="E121" s="102">
        <f>IFERROR(VLOOKUP(B121,春関!$A:$K,9,FALSE),0)</f>
        <v>0</v>
      </c>
      <c r="F121" s="102">
        <f>IFERROR(VLOOKUP(B121,西日本学生!$A:$K,9,FALSE),0)</f>
        <v>0</v>
      </c>
      <c r="G121" s="102">
        <f>IFERROR(VLOOKUP(B121,学生選抜!$A:$K,9,FALSE),0)</f>
        <v>0</v>
      </c>
      <c r="H121" s="102">
        <f>IFERROR(VLOOKUP(B121,秋関!$A:$K,9,FALSE),0)</f>
        <v>0</v>
      </c>
      <c r="I121" s="102">
        <f>IFERROR(VLOOKUP(B121,全日本学生!$A:$K,9,FALSE),0)</f>
        <v>0</v>
      </c>
      <c r="J121" s="102">
        <f>IFERROR(VLOOKUP(B121,新人戦!$A:$K,9,FALSE),0)</f>
        <v>468.90000000000003</v>
      </c>
      <c r="K121" s="4">
        <f>LARGE(E121:J121,1)+LARGE(E121:J121,2)+LARGE(E121:J121,3)</f>
        <v>468.90000000000003</v>
      </c>
    </row>
    <row r="122" spans="1:11" x14ac:dyDescent="0.15">
      <c r="A122" s="2">
        <f>RANK($K122,$K:$K)</f>
        <v>121</v>
      </c>
      <c r="B122" s="2" t="s">
        <v>1020</v>
      </c>
      <c r="C122" s="2" t="str">
        <f>IFERROR(VLOOKUP(B122,選手!$A:$C,2,FALSE),"")</f>
        <v>京都大学</v>
      </c>
      <c r="D122" s="2">
        <v>1</v>
      </c>
      <c r="E122" s="102">
        <f>IFERROR(VLOOKUP(B122,春関!$A:$K,9,FALSE),0)</f>
        <v>0</v>
      </c>
      <c r="F122" s="102">
        <f>IFERROR(VLOOKUP(B122,西日本学生!$A:$K,9,FALSE),0)</f>
        <v>0</v>
      </c>
      <c r="G122" s="102">
        <f>IFERROR(VLOOKUP(B122,学生選抜!$A:$K,9,FALSE),0)</f>
        <v>0</v>
      </c>
      <c r="H122" s="102">
        <f>IFERROR(VLOOKUP(B122,秋関!$A:$K,9,FALSE),0)</f>
        <v>0</v>
      </c>
      <c r="I122" s="102">
        <f>IFERROR(VLOOKUP(B122,全日本学生!$A:$K,9,FALSE),0)</f>
        <v>0</v>
      </c>
      <c r="J122" s="102">
        <f>IFERROR(VLOOKUP(B122,新人戦!$A:$K,9,FALSE),0)</f>
        <v>467.70000000000005</v>
      </c>
      <c r="K122" s="4">
        <f>LARGE(E122:J122,1)+LARGE(E122:J122,2)+LARGE(E122:J122,3)</f>
        <v>467.70000000000005</v>
      </c>
    </row>
    <row r="123" spans="1:11" x14ac:dyDescent="0.15">
      <c r="A123" s="2">
        <f>RANK($K123,$K:$K)</f>
        <v>122</v>
      </c>
      <c r="B123" s="2" t="s">
        <v>216</v>
      </c>
      <c r="C123" s="2" t="str">
        <f>IFERROR(VLOOKUP(B123,選手!$A:$C,2,FALSE),"")</f>
        <v>大阪大学</v>
      </c>
      <c r="D123" s="2">
        <v>2</v>
      </c>
      <c r="E123" s="102">
        <f>IFERROR(VLOOKUP(B123,春関!$A:$K,9,FALSE),0)</f>
        <v>0</v>
      </c>
      <c r="F123" s="102">
        <f>IFERROR(VLOOKUP(B123,西日本学生!$A:$K,9,FALSE),0)</f>
        <v>0</v>
      </c>
      <c r="G123" s="102">
        <f>IFERROR(VLOOKUP(B123,学生選抜!$A:$K,9,FALSE),0)</f>
        <v>0</v>
      </c>
      <c r="H123" s="102">
        <f>IFERROR(VLOOKUP(B123,秋関!$A:$K,9,FALSE),0)</f>
        <v>0</v>
      </c>
      <c r="I123" s="102">
        <f>IFERROR(VLOOKUP(B123,全日本学生!$A:$K,9,FALSE),0)</f>
        <v>0</v>
      </c>
      <c r="J123" s="102">
        <f>IFERROR(VLOOKUP(B123,新人戦!$A:$K,9,FALSE),0)</f>
        <v>364.1</v>
      </c>
      <c r="K123" s="4">
        <f>LARGE(E123:J123,1)+LARGE(E123:J123,2)+LARGE(E123:J123,3)</f>
        <v>364.1</v>
      </c>
    </row>
    <row r="124" spans="1:11" x14ac:dyDescent="0.15">
      <c r="A124"/>
      <c r="B124"/>
      <c r="D124"/>
      <c r="E124"/>
      <c r="F124"/>
      <c r="G124"/>
      <c r="H124"/>
      <c r="I124"/>
      <c r="J124"/>
    </row>
    <row r="125" spans="1:11" x14ac:dyDescent="0.15">
      <c r="A125"/>
      <c r="B125"/>
      <c r="D125"/>
      <c r="E125"/>
      <c r="F125"/>
      <c r="G125"/>
      <c r="H125"/>
      <c r="I125"/>
      <c r="J125"/>
    </row>
    <row r="126" spans="1:11" x14ac:dyDescent="0.15">
      <c r="A126"/>
      <c r="B126"/>
      <c r="D126"/>
      <c r="E126"/>
      <c r="F126"/>
      <c r="G126"/>
      <c r="H126"/>
      <c r="I126"/>
      <c r="J126"/>
    </row>
    <row r="127" spans="1:11" x14ac:dyDescent="0.15">
      <c r="A127"/>
      <c r="B127"/>
      <c r="D127"/>
      <c r="E127"/>
      <c r="F127"/>
      <c r="G127"/>
      <c r="H127"/>
      <c r="I127"/>
      <c r="J127"/>
    </row>
    <row r="128" spans="1:11" x14ac:dyDescent="0.15">
      <c r="A128"/>
      <c r="B128"/>
      <c r="D128"/>
      <c r="E128"/>
      <c r="F128"/>
      <c r="G128"/>
      <c r="H128"/>
      <c r="I128"/>
      <c r="J128"/>
    </row>
    <row r="129" spans="1:10" x14ac:dyDescent="0.15">
      <c r="A129"/>
      <c r="B129"/>
      <c r="D129"/>
      <c r="E129"/>
      <c r="F129"/>
      <c r="G129"/>
      <c r="H129"/>
      <c r="I129"/>
      <c r="J129"/>
    </row>
    <row r="130" spans="1:10" x14ac:dyDescent="0.15">
      <c r="A130"/>
      <c r="B130"/>
      <c r="D130"/>
      <c r="E130"/>
      <c r="F130"/>
      <c r="G130"/>
      <c r="H130"/>
      <c r="I130"/>
      <c r="J130"/>
    </row>
    <row r="131" spans="1:10" x14ac:dyDescent="0.15">
      <c r="A131"/>
      <c r="B131"/>
      <c r="D131"/>
      <c r="E131"/>
      <c r="F131"/>
      <c r="G131"/>
      <c r="H131"/>
      <c r="I131"/>
      <c r="J131"/>
    </row>
    <row r="132" spans="1:10" x14ac:dyDescent="0.15">
      <c r="A132"/>
      <c r="B132"/>
      <c r="D132"/>
      <c r="E132"/>
      <c r="F132"/>
      <c r="G132"/>
      <c r="H132"/>
      <c r="I132"/>
      <c r="J132"/>
    </row>
    <row r="133" spans="1:10" x14ac:dyDescent="0.15">
      <c r="A133"/>
      <c r="B133"/>
      <c r="D133"/>
      <c r="E133"/>
      <c r="F133"/>
      <c r="G133"/>
      <c r="H133"/>
      <c r="I133"/>
      <c r="J133"/>
    </row>
    <row r="134" spans="1:10" x14ac:dyDescent="0.15">
      <c r="A134"/>
      <c r="B134"/>
      <c r="D134"/>
      <c r="E134"/>
      <c r="F134"/>
      <c r="G134"/>
      <c r="H134"/>
      <c r="I134"/>
      <c r="J134"/>
    </row>
    <row r="135" spans="1:10" x14ac:dyDescent="0.15">
      <c r="A135"/>
      <c r="B135"/>
      <c r="D135"/>
      <c r="E135"/>
      <c r="F135"/>
      <c r="G135"/>
      <c r="H135"/>
      <c r="I135"/>
      <c r="J135"/>
    </row>
    <row r="136" spans="1:10" x14ac:dyDescent="0.15">
      <c r="A136"/>
      <c r="B136"/>
      <c r="D136"/>
      <c r="E136"/>
      <c r="F136"/>
      <c r="G136"/>
      <c r="H136"/>
      <c r="I136"/>
      <c r="J136"/>
    </row>
    <row r="137" spans="1:10" x14ac:dyDescent="0.15">
      <c r="A137"/>
      <c r="B137"/>
      <c r="D137"/>
      <c r="E137"/>
      <c r="F137"/>
      <c r="G137"/>
      <c r="H137"/>
      <c r="I137"/>
      <c r="J137"/>
    </row>
    <row r="138" spans="1:10" x14ac:dyDescent="0.15">
      <c r="A138"/>
      <c r="B138"/>
      <c r="D138"/>
      <c r="E138"/>
      <c r="F138"/>
      <c r="G138"/>
      <c r="H138"/>
      <c r="I138"/>
      <c r="J138"/>
    </row>
    <row r="139" spans="1:10" x14ac:dyDescent="0.15">
      <c r="A139"/>
      <c r="B139"/>
      <c r="D139"/>
      <c r="E139"/>
      <c r="F139"/>
      <c r="G139"/>
      <c r="H139"/>
      <c r="I139"/>
      <c r="J139"/>
    </row>
    <row r="140" spans="1:10" x14ac:dyDescent="0.15">
      <c r="A140"/>
      <c r="B140"/>
      <c r="D140"/>
      <c r="E140"/>
      <c r="F140"/>
      <c r="G140"/>
      <c r="H140"/>
      <c r="I140"/>
      <c r="J140"/>
    </row>
    <row r="141" spans="1:10" x14ac:dyDescent="0.15">
      <c r="A141"/>
      <c r="B141"/>
      <c r="D141"/>
      <c r="E141"/>
      <c r="F141"/>
      <c r="G141"/>
      <c r="H141"/>
      <c r="I141"/>
      <c r="J141"/>
    </row>
    <row r="142" spans="1:10" x14ac:dyDescent="0.15">
      <c r="A142"/>
      <c r="B142"/>
      <c r="D142"/>
      <c r="E142"/>
      <c r="F142"/>
      <c r="G142"/>
      <c r="H142"/>
      <c r="I142"/>
      <c r="J142"/>
    </row>
    <row r="143" spans="1:10" x14ac:dyDescent="0.15">
      <c r="A143"/>
      <c r="B143"/>
      <c r="D143"/>
      <c r="E143"/>
      <c r="F143"/>
      <c r="G143"/>
      <c r="H143"/>
      <c r="I143"/>
      <c r="J143"/>
    </row>
    <row r="144" spans="1:10" x14ac:dyDescent="0.15">
      <c r="A144"/>
      <c r="B144"/>
      <c r="D144"/>
      <c r="E144"/>
      <c r="F144"/>
      <c r="G144"/>
      <c r="H144"/>
      <c r="I144"/>
      <c r="J144"/>
    </row>
    <row r="145" spans="1:10" x14ac:dyDescent="0.15">
      <c r="A145"/>
      <c r="B145"/>
      <c r="D145"/>
      <c r="E145"/>
      <c r="F145"/>
      <c r="G145"/>
      <c r="H145"/>
      <c r="I145"/>
      <c r="J145"/>
    </row>
    <row r="146" spans="1:10" x14ac:dyDescent="0.15">
      <c r="A146"/>
      <c r="B146"/>
      <c r="D146"/>
      <c r="E146"/>
      <c r="F146"/>
      <c r="G146"/>
      <c r="H146"/>
      <c r="I146"/>
      <c r="J146"/>
    </row>
    <row r="147" spans="1:10" x14ac:dyDescent="0.15">
      <c r="A147"/>
      <c r="B147"/>
      <c r="D147"/>
      <c r="E147"/>
      <c r="F147"/>
      <c r="G147"/>
      <c r="H147"/>
      <c r="I147"/>
      <c r="J147"/>
    </row>
    <row r="148" spans="1:10" x14ac:dyDescent="0.15">
      <c r="A148"/>
      <c r="B148"/>
      <c r="D148"/>
      <c r="E148"/>
      <c r="F148"/>
      <c r="G148"/>
      <c r="H148"/>
      <c r="I148"/>
      <c r="J148"/>
    </row>
    <row r="149" spans="1:10" x14ac:dyDescent="0.15">
      <c r="A149"/>
      <c r="B149"/>
      <c r="D149"/>
      <c r="E149"/>
      <c r="F149"/>
      <c r="G149"/>
      <c r="H149"/>
      <c r="I149"/>
      <c r="J149"/>
    </row>
    <row r="150" spans="1:10" x14ac:dyDescent="0.15">
      <c r="A150"/>
      <c r="B150"/>
      <c r="D150"/>
      <c r="E150"/>
      <c r="F150"/>
      <c r="G150"/>
      <c r="H150"/>
      <c r="I150"/>
      <c r="J150"/>
    </row>
    <row r="151" spans="1:10" x14ac:dyDescent="0.15">
      <c r="A151"/>
      <c r="B151"/>
      <c r="D151"/>
      <c r="E151"/>
      <c r="F151"/>
      <c r="G151"/>
      <c r="H151"/>
      <c r="I151"/>
      <c r="J151"/>
    </row>
    <row r="152" spans="1:10" x14ac:dyDescent="0.15">
      <c r="A152"/>
      <c r="B152"/>
      <c r="D152"/>
      <c r="E152"/>
      <c r="F152"/>
      <c r="G152"/>
      <c r="H152"/>
      <c r="I152"/>
      <c r="J152"/>
    </row>
    <row r="153" spans="1:10" x14ac:dyDescent="0.15">
      <c r="A153"/>
      <c r="B153"/>
      <c r="D153"/>
      <c r="E153"/>
      <c r="F153"/>
      <c r="G153"/>
      <c r="H153"/>
      <c r="I153"/>
      <c r="J153"/>
    </row>
    <row r="154" spans="1:10" x14ac:dyDescent="0.15">
      <c r="A154"/>
      <c r="B154"/>
      <c r="D154"/>
      <c r="E154"/>
      <c r="F154"/>
      <c r="G154"/>
      <c r="H154"/>
      <c r="I154"/>
      <c r="J154"/>
    </row>
    <row r="155" spans="1:10" x14ac:dyDescent="0.15">
      <c r="A155"/>
      <c r="B155"/>
      <c r="D155"/>
      <c r="E155"/>
      <c r="F155"/>
      <c r="G155"/>
      <c r="H155"/>
      <c r="I155"/>
      <c r="J155"/>
    </row>
    <row r="156" spans="1:10" x14ac:dyDescent="0.15">
      <c r="A156"/>
      <c r="B156"/>
      <c r="D156"/>
      <c r="E156"/>
      <c r="F156"/>
      <c r="G156"/>
      <c r="H156"/>
      <c r="I156"/>
      <c r="J156"/>
    </row>
    <row r="157" spans="1:10" x14ac:dyDescent="0.15">
      <c r="A157"/>
      <c r="B157"/>
      <c r="D157"/>
      <c r="E157"/>
      <c r="F157"/>
      <c r="G157"/>
      <c r="H157"/>
      <c r="I157"/>
      <c r="J157"/>
    </row>
    <row r="158" spans="1:10" x14ac:dyDescent="0.15">
      <c r="A158"/>
      <c r="B158"/>
      <c r="D158"/>
      <c r="E158"/>
      <c r="F158"/>
      <c r="G158"/>
      <c r="H158"/>
      <c r="I158"/>
      <c r="J158"/>
    </row>
    <row r="159" spans="1:10" x14ac:dyDescent="0.15">
      <c r="A159"/>
      <c r="B159"/>
      <c r="D159"/>
      <c r="E159"/>
      <c r="F159"/>
      <c r="G159"/>
      <c r="H159"/>
      <c r="I159"/>
      <c r="J159"/>
    </row>
    <row r="160" spans="1:10" x14ac:dyDescent="0.15">
      <c r="A160"/>
      <c r="B160"/>
      <c r="D160"/>
      <c r="E160"/>
      <c r="F160"/>
      <c r="G160"/>
      <c r="H160"/>
      <c r="I160"/>
      <c r="J160"/>
    </row>
    <row r="161" spans="1:10" x14ac:dyDescent="0.15">
      <c r="A161"/>
      <c r="B161"/>
      <c r="D161"/>
      <c r="E161"/>
      <c r="F161"/>
      <c r="G161"/>
      <c r="H161"/>
      <c r="I161"/>
      <c r="J161"/>
    </row>
    <row r="162" spans="1:10" x14ac:dyDescent="0.15">
      <c r="A162"/>
      <c r="B162"/>
      <c r="D162"/>
      <c r="E162"/>
      <c r="F162"/>
      <c r="G162"/>
      <c r="H162"/>
      <c r="I162"/>
      <c r="J162"/>
    </row>
    <row r="163" spans="1:10" x14ac:dyDescent="0.15">
      <c r="A163"/>
      <c r="B163"/>
      <c r="D163"/>
      <c r="E163"/>
      <c r="F163"/>
      <c r="G163"/>
      <c r="H163"/>
      <c r="I163"/>
      <c r="J163"/>
    </row>
    <row r="164" spans="1:10" x14ac:dyDescent="0.15">
      <c r="A164"/>
      <c r="B164"/>
      <c r="D164"/>
      <c r="E164"/>
      <c r="F164"/>
      <c r="G164"/>
      <c r="H164"/>
      <c r="I164"/>
      <c r="J164"/>
    </row>
    <row r="165" spans="1:10" x14ac:dyDescent="0.15">
      <c r="A165"/>
      <c r="B165"/>
      <c r="D165"/>
      <c r="E165"/>
      <c r="F165"/>
      <c r="G165"/>
      <c r="H165"/>
      <c r="I165"/>
      <c r="J165"/>
    </row>
    <row r="166" spans="1:10" x14ac:dyDescent="0.15">
      <c r="A166"/>
      <c r="B166"/>
      <c r="D166"/>
      <c r="E166"/>
      <c r="F166"/>
      <c r="G166"/>
      <c r="H166"/>
      <c r="I166"/>
      <c r="J166"/>
    </row>
    <row r="167" spans="1:10" x14ac:dyDescent="0.15">
      <c r="A167"/>
      <c r="B167"/>
      <c r="D167"/>
      <c r="E167"/>
      <c r="F167"/>
      <c r="G167"/>
      <c r="H167"/>
      <c r="I167"/>
      <c r="J167"/>
    </row>
    <row r="168" spans="1:10" x14ac:dyDescent="0.15">
      <c r="A168"/>
      <c r="B168"/>
      <c r="D168"/>
      <c r="E168"/>
      <c r="F168"/>
      <c r="G168"/>
      <c r="H168"/>
      <c r="I168"/>
      <c r="J168"/>
    </row>
    <row r="169" spans="1:10" x14ac:dyDescent="0.15">
      <c r="A169"/>
      <c r="B169"/>
      <c r="D169"/>
      <c r="E169"/>
      <c r="F169"/>
      <c r="G169"/>
      <c r="H169"/>
      <c r="I169"/>
      <c r="J169"/>
    </row>
    <row r="170" spans="1:10" x14ac:dyDescent="0.15">
      <c r="A170"/>
      <c r="B170"/>
      <c r="D170"/>
      <c r="E170"/>
      <c r="F170"/>
      <c r="G170"/>
      <c r="H170"/>
      <c r="I170"/>
      <c r="J170"/>
    </row>
    <row r="171" spans="1:10" x14ac:dyDescent="0.15">
      <c r="A171"/>
      <c r="B171"/>
      <c r="D171"/>
      <c r="E171"/>
      <c r="F171"/>
      <c r="G171"/>
      <c r="H171"/>
      <c r="I171"/>
      <c r="J171"/>
    </row>
    <row r="172" spans="1:10" x14ac:dyDescent="0.15">
      <c r="A172"/>
      <c r="B172"/>
      <c r="D172"/>
      <c r="E172"/>
      <c r="F172"/>
      <c r="G172"/>
      <c r="H172"/>
      <c r="I172"/>
      <c r="J172"/>
    </row>
    <row r="173" spans="1:10" x14ac:dyDescent="0.15">
      <c r="A173"/>
      <c r="B173"/>
      <c r="D173"/>
      <c r="E173"/>
      <c r="F173"/>
      <c r="G173"/>
      <c r="H173"/>
      <c r="I173"/>
      <c r="J173"/>
    </row>
    <row r="174" spans="1:10" x14ac:dyDescent="0.15">
      <c r="A174"/>
      <c r="B174"/>
      <c r="D174"/>
      <c r="E174"/>
      <c r="F174"/>
      <c r="G174"/>
      <c r="H174"/>
      <c r="I174"/>
      <c r="J174"/>
    </row>
    <row r="175" spans="1:10" x14ac:dyDescent="0.15">
      <c r="A175"/>
      <c r="B175"/>
      <c r="D175"/>
      <c r="E175"/>
      <c r="F175"/>
      <c r="G175"/>
      <c r="H175"/>
      <c r="I175"/>
      <c r="J175"/>
    </row>
    <row r="176" spans="1:10" x14ac:dyDescent="0.15">
      <c r="A176"/>
      <c r="B176"/>
      <c r="D176"/>
      <c r="E176"/>
      <c r="F176"/>
      <c r="G176"/>
      <c r="H176"/>
      <c r="I176"/>
      <c r="J176"/>
    </row>
    <row r="177" spans="1:10" x14ac:dyDescent="0.15">
      <c r="A177"/>
      <c r="B177"/>
      <c r="D177"/>
      <c r="E177"/>
      <c r="F177"/>
      <c r="G177"/>
      <c r="H177"/>
      <c r="I177"/>
      <c r="J177"/>
    </row>
    <row r="178" spans="1:10" x14ac:dyDescent="0.15">
      <c r="A178"/>
      <c r="B178"/>
      <c r="D178"/>
      <c r="E178"/>
      <c r="F178"/>
      <c r="G178"/>
      <c r="H178"/>
      <c r="I178"/>
      <c r="J178"/>
    </row>
    <row r="179" spans="1:10" x14ac:dyDescent="0.15">
      <c r="A179"/>
      <c r="B179"/>
      <c r="D179"/>
      <c r="E179"/>
      <c r="F179"/>
      <c r="G179"/>
      <c r="H179"/>
      <c r="I179"/>
      <c r="J179"/>
    </row>
    <row r="180" spans="1:10" x14ac:dyDescent="0.15">
      <c r="A180"/>
      <c r="B180"/>
      <c r="D180"/>
      <c r="E180"/>
      <c r="F180"/>
      <c r="G180"/>
      <c r="H180"/>
      <c r="I180"/>
      <c r="J180"/>
    </row>
    <row r="181" spans="1:10" x14ac:dyDescent="0.15">
      <c r="A181"/>
      <c r="B181"/>
      <c r="D181"/>
      <c r="E181"/>
      <c r="F181"/>
      <c r="G181"/>
      <c r="H181"/>
      <c r="I181"/>
      <c r="J181"/>
    </row>
    <row r="182" spans="1:10" x14ac:dyDescent="0.15">
      <c r="A182"/>
      <c r="B182"/>
      <c r="D182"/>
      <c r="E182"/>
      <c r="F182"/>
      <c r="G182"/>
      <c r="H182"/>
      <c r="I182"/>
      <c r="J182"/>
    </row>
    <row r="183" spans="1:10" x14ac:dyDescent="0.15">
      <c r="A183"/>
      <c r="B183"/>
      <c r="D183"/>
      <c r="E183"/>
      <c r="F183"/>
      <c r="G183"/>
      <c r="H183"/>
      <c r="I183"/>
      <c r="J183"/>
    </row>
    <row r="184" spans="1:10" x14ac:dyDescent="0.15">
      <c r="A184"/>
      <c r="B184"/>
      <c r="D184"/>
      <c r="E184"/>
      <c r="F184"/>
      <c r="G184"/>
      <c r="H184"/>
      <c r="I184"/>
      <c r="J184"/>
    </row>
    <row r="185" spans="1:10" x14ac:dyDescent="0.15">
      <c r="A185"/>
      <c r="B185"/>
      <c r="D185"/>
      <c r="E185"/>
      <c r="F185"/>
      <c r="G185"/>
      <c r="H185"/>
      <c r="I185"/>
      <c r="J185"/>
    </row>
    <row r="186" spans="1:10" x14ac:dyDescent="0.15">
      <c r="A186"/>
      <c r="B186"/>
      <c r="D186"/>
      <c r="E186"/>
      <c r="F186"/>
      <c r="G186"/>
      <c r="H186"/>
      <c r="I186"/>
      <c r="J186"/>
    </row>
    <row r="187" spans="1:10" x14ac:dyDescent="0.15">
      <c r="A187"/>
      <c r="B187"/>
      <c r="D187"/>
      <c r="E187"/>
      <c r="F187"/>
      <c r="G187"/>
      <c r="H187"/>
      <c r="I187"/>
      <c r="J187"/>
    </row>
    <row r="188" spans="1:10" x14ac:dyDescent="0.15">
      <c r="A188"/>
      <c r="B188"/>
      <c r="D188"/>
      <c r="E188"/>
      <c r="F188"/>
      <c r="G188"/>
      <c r="H188"/>
      <c r="I188"/>
      <c r="J188"/>
    </row>
    <row r="189" spans="1:10" x14ac:dyDescent="0.15">
      <c r="A189"/>
      <c r="B189"/>
      <c r="D189"/>
      <c r="E189"/>
      <c r="F189"/>
      <c r="G189"/>
      <c r="H189"/>
      <c r="I189"/>
      <c r="J189"/>
    </row>
    <row r="190" spans="1:10" x14ac:dyDescent="0.15">
      <c r="A190"/>
      <c r="B190"/>
      <c r="D190"/>
      <c r="E190"/>
      <c r="F190"/>
      <c r="G190"/>
      <c r="H190"/>
      <c r="I190"/>
      <c r="J190"/>
    </row>
    <row r="191" spans="1:10" x14ac:dyDescent="0.15">
      <c r="A191"/>
      <c r="B191"/>
      <c r="D191"/>
      <c r="E191"/>
      <c r="F191"/>
      <c r="G191"/>
      <c r="H191"/>
      <c r="I191"/>
      <c r="J191"/>
    </row>
    <row r="192" spans="1:10" x14ac:dyDescent="0.15">
      <c r="A192"/>
      <c r="B192"/>
      <c r="D192"/>
      <c r="E192"/>
      <c r="F192"/>
      <c r="G192"/>
      <c r="H192"/>
      <c r="I192"/>
      <c r="J192"/>
    </row>
    <row r="193" spans="1:10" x14ac:dyDescent="0.15">
      <c r="A193"/>
      <c r="B193"/>
      <c r="D193"/>
      <c r="E193"/>
      <c r="F193"/>
      <c r="G193"/>
      <c r="H193"/>
      <c r="I193"/>
      <c r="J193"/>
    </row>
    <row r="194" spans="1:10" x14ac:dyDescent="0.15">
      <c r="A194"/>
      <c r="B194"/>
      <c r="D194"/>
      <c r="E194"/>
      <c r="F194"/>
      <c r="G194"/>
      <c r="H194"/>
      <c r="I194"/>
      <c r="J194"/>
    </row>
    <row r="195" spans="1:10" x14ac:dyDescent="0.15">
      <c r="A195"/>
      <c r="B195"/>
      <c r="D195"/>
      <c r="E195"/>
      <c r="F195"/>
      <c r="G195"/>
      <c r="H195"/>
      <c r="I195"/>
      <c r="J195"/>
    </row>
    <row r="196" spans="1:10" x14ac:dyDescent="0.15">
      <c r="A196"/>
      <c r="B196"/>
      <c r="D196"/>
      <c r="E196"/>
      <c r="F196"/>
      <c r="G196"/>
      <c r="H196"/>
      <c r="I196"/>
      <c r="J196"/>
    </row>
    <row r="197" spans="1:10" x14ac:dyDescent="0.15">
      <c r="A197"/>
      <c r="B197"/>
      <c r="D197"/>
      <c r="E197"/>
      <c r="F197"/>
      <c r="G197"/>
      <c r="H197"/>
      <c r="I197"/>
      <c r="J197"/>
    </row>
    <row r="198" spans="1:10" x14ac:dyDescent="0.15">
      <c r="A198"/>
      <c r="B198"/>
      <c r="D198"/>
      <c r="E198"/>
      <c r="F198"/>
      <c r="G198"/>
      <c r="H198"/>
      <c r="I198"/>
      <c r="J198"/>
    </row>
    <row r="199" spans="1:10" x14ac:dyDescent="0.15">
      <c r="A199"/>
      <c r="B199"/>
      <c r="D199"/>
      <c r="E199"/>
      <c r="F199"/>
      <c r="G199"/>
      <c r="H199"/>
      <c r="I199"/>
      <c r="J199"/>
    </row>
    <row r="200" spans="1:10" x14ac:dyDescent="0.15">
      <c r="A200"/>
      <c r="B200"/>
      <c r="D200"/>
      <c r="E200"/>
      <c r="F200"/>
      <c r="G200"/>
      <c r="H200"/>
      <c r="I200"/>
      <c r="J200"/>
    </row>
    <row r="201" spans="1:10" x14ac:dyDescent="0.15">
      <c r="A201"/>
      <c r="B201"/>
      <c r="D201"/>
      <c r="E201"/>
      <c r="F201"/>
      <c r="G201"/>
      <c r="H201"/>
      <c r="I201"/>
      <c r="J201"/>
    </row>
  </sheetData>
  <autoFilter ref="A1:K123" xr:uid="{00000000-0009-0000-0000-000000000000}">
    <sortState ref="A2:K123">
      <sortCondition descending="1" ref="K1:K123"/>
    </sortState>
  </autoFilter>
  <sortState ref="A2:K140">
    <sortCondition ref="A2:A140"/>
  </sortState>
  <phoneticPr fontId="1"/>
  <conditionalFormatting sqref="D105">
    <cfRule type="cellIs" dxfId="77" priority="18" operator="equal">
      <formula>10</formula>
    </cfRule>
  </conditionalFormatting>
  <conditionalFormatting sqref="C2:C123">
    <cfRule type="containsText" dxfId="76" priority="2" operator="containsText" text="立命館">
      <formula>NOT(ISERROR(SEARCH("立命館",C2)))</formula>
    </cfRule>
    <cfRule type="containsText" dxfId="75" priority="3" operator="containsText" text="同志社">
      <formula>NOT(ISERROR(SEARCH("同志社",C2)))</formula>
    </cfRule>
    <cfRule type="containsText" dxfId="74" priority="4" operator="containsText" text="甲南">
      <formula>NOT(ISERROR(SEARCH("甲南",C2)))</formula>
    </cfRule>
    <cfRule type="containsText" dxfId="73" priority="5" operator="containsText" text="京都大学">
      <formula>NOT(ISERROR(SEARCH("京都大学",C2)))</formula>
    </cfRule>
    <cfRule type="containsText" dxfId="72" priority="6" operator="containsText" text="京都産業">
      <formula>NOT(ISERROR(SEARCH("京都産業",C2)))</formula>
    </cfRule>
    <cfRule type="containsText" dxfId="71" priority="7" operator="containsText" text="関西大学">
      <formula>NOT(ISERROR(SEARCH("関西大学",C2)))</formula>
    </cfRule>
    <cfRule type="containsText" dxfId="70" priority="8" operator="containsText" text="関西学院">
      <formula>NOT(ISERROR(SEARCH("関西学院",C2)))</formula>
    </cfRule>
    <cfRule type="containsText" dxfId="69" priority="9" operator="containsText" text="大阪大学">
      <formula>NOT(ISERROR(SEARCH("大阪大学",C2)))</formula>
    </cfRule>
    <cfRule type="containsText" dxfId="68" priority="10" operator="containsText" text="大阪産業">
      <formula>NOT(ISERROR(SEARCH("大阪産業",C2)))</formula>
    </cfRule>
  </conditionalFormatting>
  <conditionalFormatting sqref="C2:C123">
    <cfRule type="containsText" dxfId="67" priority="1" operator="containsText" text="近畿大学">
      <formula>NOT(ISERROR(SEARCH("近畿大学",C2)))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0"/>
  <sheetViews>
    <sheetView workbookViewId="0">
      <selection activeCell="B1" sqref="B1"/>
    </sheetView>
  </sheetViews>
  <sheetFormatPr defaultRowHeight="13.5" x14ac:dyDescent="0.15"/>
  <cols>
    <col min="1" max="1" width="6.625" style="3" customWidth="1"/>
    <col min="2" max="2" width="13" style="224" customWidth="1"/>
    <col min="3" max="3" width="17" customWidth="1"/>
    <col min="4" max="4" width="7.375" style="3" customWidth="1"/>
    <col min="5" max="7" width="9" style="5" customWidth="1"/>
    <col min="8" max="8" width="9" style="5"/>
    <col min="9" max="9" width="15.875" customWidth="1"/>
  </cols>
  <sheetData>
    <row r="1" spans="1:9" s="3" customFormat="1" x14ac:dyDescent="0.15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4</v>
      </c>
      <c r="H1" s="7" t="s">
        <v>5</v>
      </c>
      <c r="I1" s="7" t="s">
        <v>13</v>
      </c>
    </row>
    <row r="2" spans="1:9" s="3" customFormat="1" x14ac:dyDescent="0.15">
      <c r="A2" s="2">
        <f>RANK($I2,$I:$I)</f>
        <v>1</v>
      </c>
      <c r="B2" s="38" t="s">
        <v>325</v>
      </c>
      <c r="C2" s="6" t="str">
        <f>IFERROR(VLOOKUP($B2,選手!$A:$C,2,FALSE),"")</f>
        <v>立命館大学</v>
      </c>
      <c r="D2" s="6">
        <f>IFERROR(VLOOKUP($B2,選手!$A:$C,3,FALSE),"")</f>
        <v>4</v>
      </c>
      <c r="E2" s="14">
        <f>IFERROR(VLOOKUP($B2,春関!$BD:$BL,9,FALSE),0)</f>
        <v>559</v>
      </c>
      <c r="F2" s="14">
        <f>IFERROR(VLOOKUP($B2,西日本学生!$BD:$BL,9,FALSE),0)</f>
        <v>0</v>
      </c>
      <c r="G2" s="14">
        <f>IFERROR(VLOOKUP($B2,秋関!$BD:$BL,9,FALSE),0)</f>
        <v>552</v>
      </c>
      <c r="H2" s="14">
        <f>IFERROR(VLOOKUP($B2,新人戦!$BD:$BL,9,FALSE),0)</f>
        <v>0</v>
      </c>
      <c r="I2" s="150">
        <f>LARGE(E2:H2,1)+LARGE(E2:H2,2)</f>
        <v>1111</v>
      </c>
    </row>
    <row r="3" spans="1:9" x14ac:dyDescent="0.15">
      <c r="A3" s="2">
        <f>RANK($I3,$I:$I)</f>
        <v>2</v>
      </c>
      <c r="B3" s="39" t="s">
        <v>326</v>
      </c>
      <c r="C3" s="6" t="str">
        <f>IFERROR(VLOOKUP($B3,選手!$A:$C,2,FALSE),"")</f>
        <v>同志社大学</v>
      </c>
      <c r="D3" s="6">
        <f>IFERROR(VLOOKUP($B3,選手!$A:$C,3,FALSE),"")</f>
        <v>3</v>
      </c>
      <c r="E3" s="14">
        <f>IFERROR(VLOOKUP($B3,春関!$BD:$BL,9,FALSE),0)</f>
        <v>530</v>
      </c>
      <c r="F3" s="14">
        <f>IFERROR(VLOOKUP($B3,西日本学生!$BD:$BL,9,FALSE),0)</f>
        <v>0</v>
      </c>
      <c r="G3" s="14">
        <f>IFERROR(VLOOKUP($B3,秋関!$BD:$BL,9,FALSE),0)</f>
        <v>547</v>
      </c>
      <c r="H3" s="14">
        <f>IFERROR(VLOOKUP($B3,新人戦!$BD:$BL,9,FALSE),0)</f>
        <v>0</v>
      </c>
      <c r="I3" s="150">
        <f>LARGE(E3:H3,1)+LARGE(E3:H3,2)</f>
        <v>1077</v>
      </c>
    </row>
    <row r="4" spans="1:9" x14ac:dyDescent="0.15">
      <c r="A4" s="2">
        <f>RANK($I4,$I:$I)</f>
        <v>3</v>
      </c>
      <c r="B4" s="39" t="s">
        <v>329</v>
      </c>
      <c r="C4" s="6" t="str">
        <f>IFERROR(VLOOKUP($B4,選手!$A:$C,2,FALSE),"")</f>
        <v>岡山商科大学</v>
      </c>
      <c r="D4" s="6">
        <f>IFERROR(VLOOKUP($B4,選手!$A:$C,3,FALSE),"")</f>
        <v>1</v>
      </c>
      <c r="E4" s="14">
        <f>IFERROR(VLOOKUP($B4,春関!$BD:$BL,9,FALSE),0)</f>
        <v>536</v>
      </c>
      <c r="F4" s="14">
        <f>IFERROR(VLOOKUP($B4,西日本学生!$BD:$BL,9,FALSE),0)</f>
        <v>0</v>
      </c>
      <c r="G4" s="14">
        <f>IFERROR(VLOOKUP($B4,秋関!$BD:$BL,9,FALSE),0)</f>
        <v>540</v>
      </c>
      <c r="H4" s="14">
        <f>IFERROR(VLOOKUP($B4,新人戦!$BD:$BL,9,FALSE),0)</f>
        <v>524</v>
      </c>
      <c r="I4" s="150">
        <f>LARGE(E4:H4,1)+LARGE(E4:H4,2)</f>
        <v>1076</v>
      </c>
    </row>
    <row r="5" spans="1:9" x14ac:dyDescent="0.15">
      <c r="A5" s="2">
        <f>RANK($I5,$I:$I)</f>
        <v>4</v>
      </c>
      <c r="B5" s="6" t="s">
        <v>502</v>
      </c>
      <c r="C5" s="6" t="str">
        <f>IFERROR(VLOOKUP($B5,選手!$A:$C,2,FALSE),"")</f>
        <v>近畿大学</v>
      </c>
      <c r="D5" s="52">
        <v>1</v>
      </c>
      <c r="E5" s="14">
        <f>IFERROR(VLOOKUP($B5,春関!$BD:$BL,9,FALSE),0)</f>
        <v>0</v>
      </c>
      <c r="F5" s="14">
        <f>IFERROR(VLOOKUP($B5,西日本学生!$BD:$BL,9,FALSE),0)</f>
        <v>0</v>
      </c>
      <c r="G5" s="14">
        <f>IFERROR(VLOOKUP($B5,秋関!$BD:$BL,9,FALSE),0)</f>
        <v>519</v>
      </c>
      <c r="H5" s="14">
        <f>IFERROR(VLOOKUP($B5,新人戦!$BD:$BL,9,FALSE),0)</f>
        <v>533</v>
      </c>
      <c r="I5" s="150">
        <f>LARGE(E5:H5,1)+LARGE(E5:H5,2)</f>
        <v>1052</v>
      </c>
    </row>
    <row r="6" spans="1:9" x14ac:dyDescent="0.15">
      <c r="A6" s="2">
        <f>RANK($I6,$I:$I)</f>
        <v>5</v>
      </c>
      <c r="B6" s="6" t="s">
        <v>489</v>
      </c>
      <c r="C6" s="6" t="str">
        <f>IFERROR(VLOOKUP($B6,選手!$A:$C,2,FALSE),"")</f>
        <v>神戸大学</v>
      </c>
      <c r="D6" s="52">
        <v>1</v>
      </c>
      <c r="E6" s="14">
        <f>IFERROR(VLOOKUP($B6,春関!$BD:$BL,9,FALSE),0)</f>
        <v>0</v>
      </c>
      <c r="F6" s="14">
        <f>IFERROR(VLOOKUP($B6,西日本学生!$BD:$BL,9,FALSE),0)</f>
        <v>0</v>
      </c>
      <c r="G6" s="14">
        <f>IFERROR(VLOOKUP($B6,秋関!$BD:$BL,9,FALSE),0)</f>
        <v>533</v>
      </c>
      <c r="H6" s="14">
        <f>IFERROR(VLOOKUP($B6,新人戦!$BD:$BL,9,FALSE),0)</f>
        <v>516</v>
      </c>
      <c r="I6" s="150">
        <f>LARGE(E6:H6,1)+LARGE(E6:H6,2)</f>
        <v>1049</v>
      </c>
    </row>
    <row r="7" spans="1:9" x14ac:dyDescent="0.15">
      <c r="A7" s="2">
        <f>RANK($I7,$I:$I)</f>
        <v>6</v>
      </c>
      <c r="B7" s="6" t="s">
        <v>496</v>
      </c>
      <c r="C7" s="6" t="str">
        <f>IFERROR(VLOOKUP($B7,選手!$A:$C,2,FALSE),"")</f>
        <v>京都産業大学</v>
      </c>
      <c r="D7" s="52">
        <v>1</v>
      </c>
      <c r="E7" s="14">
        <f>IFERROR(VLOOKUP($B7,春関!$BD:$BL,9,FALSE),0)</f>
        <v>0</v>
      </c>
      <c r="F7" s="14">
        <f>IFERROR(VLOOKUP($B7,西日本学生!$BD:$BL,9,FALSE),0)</f>
        <v>0</v>
      </c>
      <c r="G7" s="14">
        <f>IFERROR(VLOOKUP($B7,秋関!$BD:$BL,9,FALSE),0)</f>
        <v>510</v>
      </c>
      <c r="H7" s="14">
        <f>IFERROR(VLOOKUP($B7,新人戦!$BD:$BL,9,FALSE),0)</f>
        <v>530</v>
      </c>
      <c r="I7" s="150">
        <f>LARGE(E7:H7,1)+LARGE(E7:H7,2)</f>
        <v>1040</v>
      </c>
    </row>
    <row r="8" spans="1:9" x14ac:dyDescent="0.15">
      <c r="A8" s="2">
        <f>RANK($I8,$I:$I)</f>
        <v>7</v>
      </c>
      <c r="B8" s="39" t="s">
        <v>217</v>
      </c>
      <c r="C8" s="6" t="str">
        <f>IFERROR(VLOOKUP($B8,選手!$A:$C,2,FALSE),"")</f>
        <v>大阪大学</v>
      </c>
      <c r="D8" s="6">
        <f>IFERROR(VLOOKUP($B8,選手!$A:$C,3,FALSE),"")</f>
        <v>2</v>
      </c>
      <c r="E8" s="14">
        <f>IFERROR(VLOOKUP($B8,春関!$BD:$BL,9,FALSE),0)</f>
        <v>512</v>
      </c>
      <c r="F8" s="14">
        <f>IFERROR(VLOOKUP($B8,西日本学生!$BD:$BL,9,FALSE),0)</f>
        <v>0</v>
      </c>
      <c r="G8" s="14">
        <f>IFERROR(VLOOKUP($B8,秋関!$BD:$BL,9,FALSE),0)</f>
        <v>526</v>
      </c>
      <c r="H8" s="14">
        <f>IFERROR(VLOOKUP($B8,新人戦!$BD:$BL,9,FALSE),0)</f>
        <v>0</v>
      </c>
      <c r="I8" s="150">
        <f>LARGE(E8:H8,1)+LARGE(E8:H8,2)</f>
        <v>1038</v>
      </c>
    </row>
    <row r="9" spans="1:9" x14ac:dyDescent="0.15">
      <c r="A9" s="2">
        <f>RANK($I9,$I:$I)</f>
        <v>8</v>
      </c>
      <c r="B9" s="39" t="s">
        <v>330</v>
      </c>
      <c r="C9" s="6" t="str">
        <f>IFERROR(VLOOKUP($B9,選手!$A:$C,2,FALSE),"")</f>
        <v>神戸大学</v>
      </c>
      <c r="D9" s="6">
        <f>IFERROR(VLOOKUP($B9,選手!$A:$C,3,FALSE),"")</f>
        <v>4</v>
      </c>
      <c r="E9" s="14">
        <f>IFERROR(VLOOKUP($B9,春関!$BD:$BL,9,FALSE),0)</f>
        <v>522</v>
      </c>
      <c r="F9" s="14">
        <f>IFERROR(VLOOKUP($B9,西日本学生!$BD:$BL,9,FALSE),0)</f>
        <v>0</v>
      </c>
      <c r="G9" s="14">
        <f>IFERROR(VLOOKUP($B9,秋関!$BD:$BL,9,FALSE),0)</f>
        <v>498</v>
      </c>
      <c r="H9" s="14">
        <f>IFERROR(VLOOKUP($B9,新人戦!$BD:$BL,9,FALSE),0)</f>
        <v>0</v>
      </c>
      <c r="I9" s="150">
        <f>LARGE(E9:H9,1)+LARGE(E9:H9,2)</f>
        <v>1020</v>
      </c>
    </row>
    <row r="10" spans="1:9" x14ac:dyDescent="0.15">
      <c r="A10" s="2">
        <f>RANK($I10,$I:$I)</f>
        <v>9</v>
      </c>
      <c r="B10" s="39" t="s">
        <v>175</v>
      </c>
      <c r="C10" s="6" t="str">
        <f>IFERROR(VLOOKUP($B10,選手!$A:$C,2,FALSE),"")</f>
        <v>甲南大学</v>
      </c>
      <c r="D10" s="6">
        <f>IFERROR(VLOOKUP($B10,選手!$A:$C,3,FALSE),"")</f>
        <v>2</v>
      </c>
      <c r="E10" s="14">
        <f>IFERROR(VLOOKUP($B10,春関!$BD:$BL,9,FALSE),0)</f>
        <v>509</v>
      </c>
      <c r="F10" s="14">
        <f>IFERROR(VLOOKUP($B10,西日本学生!$BD:$BL,9,FALSE),0)</f>
        <v>0</v>
      </c>
      <c r="G10" s="14">
        <f>IFERROR(VLOOKUP($B10,秋関!$BD:$BL,9,FALSE),0)</f>
        <v>508</v>
      </c>
      <c r="H10" s="14">
        <f>IFERROR(VLOOKUP($B10,新人戦!$BD:$BL,9,FALSE),0)</f>
        <v>0</v>
      </c>
      <c r="I10" s="150">
        <f>LARGE(E10:H10,1)+LARGE(E10:H10,2)</f>
        <v>1017</v>
      </c>
    </row>
    <row r="11" spans="1:9" x14ac:dyDescent="0.15">
      <c r="A11" s="2">
        <f>RANK($I11,$I:$I)</f>
        <v>10</v>
      </c>
      <c r="B11" s="39" t="s">
        <v>260</v>
      </c>
      <c r="C11" s="6" t="str">
        <f>IFERROR(VLOOKUP($B11,選手!$A:$C,2,FALSE),"")</f>
        <v>立命館大学</v>
      </c>
      <c r="D11" s="6">
        <f>IFERROR(VLOOKUP($B11,選手!$A:$C,3,FALSE),"")</f>
        <v>4</v>
      </c>
      <c r="E11" s="14">
        <f>IFERROR(VLOOKUP($B11,春関!$BD:$BL,9,FALSE),0)</f>
        <v>510</v>
      </c>
      <c r="F11" s="14">
        <f>IFERROR(VLOOKUP($B11,西日本学生!$BD:$BL,9,FALSE),0)</f>
        <v>0</v>
      </c>
      <c r="G11" s="14">
        <f>IFERROR(VLOOKUP($B11,秋関!$BD:$BL,9,FALSE),0)</f>
        <v>503</v>
      </c>
      <c r="H11" s="14">
        <f>IFERROR(VLOOKUP($B11,新人戦!$BD:$BL,9,FALSE),0)</f>
        <v>0</v>
      </c>
      <c r="I11" s="150">
        <f>LARGE(E11:H11,1)+LARGE(E11:H11,2)</f>
        <v>1013</v>
      </c>
    </row>
    <row r="12" spans="1:9" x14ac:dyDescent="0.15">
      <c r="A12" s="2">
        <f>RANK($I12,$I:$I)</f>
        <v>11</v>
      </c>
      <c r="B12" s="6" t="s">
        <v>498</v>
      </c>
      <c r="C12" s="6" t="str">
        <f>IFERROR(VLOOKUP($B12,選手!$A:$C,2,FALSE),"")</f>
        <v>同志社大学</v>
      </c>
      <c r="D12" s="52">
        <v>1</v>
      </c>
      <c r="E12" s="14">
        <f>IFERROR(VLOOKUP($B12,春関!$BD:$BL,9,FALSE),0)</f>
        <v>0</v>
      </c>
      <c r="F12" s="14">
        <f>IFERROR(VLOOKUP($B12,西日本学生!$BD:$BL,9,FALSE),0)</f>
        <v>0</v>
      </c>
      <c r="G12" s="14">
        <f>IFERROR(VLOOKUP($B12,秋関!$BD:$BL,9,FALSE),0)</f>
        <v>484</v>
      </c>
      <c r="H12" s="14">
        <f>IFERROR(VLOOKUP($B12,新人戦!$BD:$BL,9,FALSE),0)</f>
        <v>523</v>
      </c>
      <c r="I12" s="150">
        <f>LARGE(E12:H12,1)+LARGE(E12:H12,2)</f>
        <v>1007</v>
      </c>
    </row>
    <row r="13" spans="1:9" x14ac:dyDescent="0.15">
      <c r="A13" s="2">
        <f>RANK($I13,$I:$I)</f>
        <v>12</v>
      </c>
      <c r="B13" s="39" t="s">
        <v>215</v>
      </c>
      <c r="C13" s="6" t="str">
        <f>IFERROR(VLOOKUP($B13,選手!$A:$C,2,FALSE),"")</f>
        <v>大阪大学</v>
      </c>
      <c r="D13" s="6">
        <f>IFERROR(VLOOKUP($B13,選手!$A:$C,3,FALSE),"")</f>
        <v>2</v>
      </c>
      <c r="E13" s="14">
        <f>IFERROR(VLOOKUP($B13,春関!$BD:$BL,9,FALSE),0)</f>
        <v>487</v>
      </c>
      <c r="F13" s="14">
        <f>IFERROR(VLOOKUP($B13,西日本学生!$BD:$BL,9,FALSE),0)</f>
        <v>0</v>
      </c>
      <c r="G13" s="14">
        <f>IFERROR(VLOOKUP($B13,秋関!$BD:$BL,9,FALSE),0)</f>
        <v>519</v>
      </c>
      <c r="H13" s="14">
        <f>IFERROR(VLOOKUP($B13,新人戦!$BD:$BL,9,FALSE),0)</f>
        <v>0</v>
      </c>
      <c r="I13" s="150">
        <f>LARGE(E13:H13,1)+LARGE(E13:H13,2)</f>
        <v>1006</v>
      </c>
    </row>
    <row r="14" spans="1:9" x14ac:dyDescent="0.15">
      <c r="A14" s="2">
        <f>RANK($I14,$I:$I)</f>
        <v>13</v>
      </c>
      <c r="B14" s="39" t="s">
        <v>171</v>
      </c>
      <c r="C14" s="6" t="str">
        <f>IFERROR(VLOOKUP($B14,選手!$A:$C,2,FALSE),"")</f>
        <v>甲南大学</v>
      </c>
      <c r="D14" s="6">
        <f>IFERROR(VLOOKUP($B14,選手!$A:$C,3,FALSE),"")</f>
        <v>2</v>
      </c>
      <c r="E14" s="14">
        <f>IFERROR(VLOOKUP($B14,春関!$BD:$BL,9,FALSE),0)</f>
        <v>496</v>
      </c>
      <c r="F14" s="14">
        <f>IFERROR(VLOOKUP($B14,西日本学生!$BD:$BL,9,FALSE),0)</f>
        <v>0</v>
      </c>
      <c r="G14" s="14">
        <f>IFERROR(VLOOKUP($B14,秋関!$BD:$BL,9,FALSE),0)</f>
        <v>502</v>
      </c>
      <c r="H14" s="14">
        <f>IFERROR(VLOOKUP($B14,新人戦!$BD:$BL,9,FALSE),0)</f>
        <v>0</v>
      </c>
      <c r="I14" s="150">
        <f>LARGE(E14:H14,1)+LARGE(E14:H14,2)</f>
        <v>998</v>
      </c>
    </row>
    <row r="15" spans="1:9" x14ac:dyDescent="0.15">
      <c r="A15" s="2">
        <f>RANK($I15,$I:$I)</f>
        <v>14</v>
      </c>
      <c r="B15" s="39" t="s">
        <v>281</v>
      </c>
      <c r="C15" s="6" t="str">
        <f>IFERROR(VLOOKUP($B15,選手!$A:$C,2,FALSE),"")</f>
        <v>関西学院大学</v>
      </c>
      <c r="D15" s="6">
        <f>IFERROR(VLOOKUP($B15,選手!$A:$C,3,FALSE),"")</f>
        <v>4</v>
      </c>
      <c r="E15" s="14">
        <f>IFERROR(VLOOKUP($B15,春関!$BD:$BL,9,FALSE),0)</f>
        <v>506</v>
      </c>
      <c r="F15" s="14">
        <f>IFERROR(VLOOKUP($B15,西日本学生!$BD:$BL,9,FALSE),0)</f>
        <v>0</v>
      </c>
      <c r="G15" s="14">
        <f>IFERROR(VLOOKUP($B15,秋関!$BD:$BL,9,FALSE),0)</f>
        <v>491</v>
      </c>
      <c r="H15" s="14">
        <f>IFERROR(VLOOKUP($B15,新人戦!$BD:$BL,9,FALSE),0)</f>
        <v>0</v>
      </c>
      <c r="I15" s="150">
        <f>LARGE(E15:H15,1)+LARGE(E15:H15,2)</f>
        <v>997</v>
      </c>
    </row>
    <row r="16" spans="1:9" x14ac:dyDescent="0.15">
      <c r="A16" s="2">
        <f>RANK($I16,$I:$I)</f>
        <v>15</v>
      </c>
      <c r="B16" s="39" t="s">
        <v>255</v>
      </c>
      <c r="C16" s="6" t="str">
        <f>IFERROR(VLOOKUP($B16,選手!$A:$C,2,FALSE),"")</f>
        <v>立命館大学</v>
      </c>
      <c r="D16" s="6">
        <f>IFERROR(VLOOKUP($B16,選手!$A:$C,3,FALSE),"")</f>
        <v>1</v>
      </c>
      <c r="E16" s="14">
        <f>IFERROR(VLOOKUP($B16,春関!$BD:$BL,9,FALSE),0)</f>
        <v>492</v>
      </c>
      <c r="F16" s="14">
        <f>IFERROR(VLOOKUP($B16,西日本学生!$BD:$BL,9,FALSE),0)</f>
        <v>0</v>
      </c>
      <c r="G16" s="14">
        <f>IFERROR(VLOOKUP($B16,秋関!$BD:$BL,9,FALSE),0)</f>
        <v>496</v>
      </c>
      <c r="H16" s="14">
        <f>IFERROR(VLOOKUP($B16,新人戦!$BD:$BL,9,FALSE),0)</f>
        <v>464</v>
      </c>
      <c r="I16" s="150">
        <f>LARGE(E16:H16,1)+LARGE(E16:H16,2)</f>
        <v>988</v>
      </c>
    </row>
    <row r="17" spans="1:9" x14ac:dyDescent="0.15">
      <c r="A17" s="2">
        <f>RANK($I17,$I:$I)</f>
        <v>16</v>
      </c>
      <c r="B17" s="39" t="s">
        <v>273</v>
      </c>
      <c r="C17" s="6" t="str">
        <f>IFERROR(VLOOKUP($B17,選手!$A:$C,2,FALSE),"")</f>
        <v>近畿大学</v>
      </c>
      <c r="D17" s="6">
        <f>IFERROR(VLOOKUP($B17,選手!$A:$C,3,FALSE),"")</f>
        <v>4</v>
      </c>
      <c r="E17" s="14">
        <f>IFERROR(VLOOKUP($B17,春関!$BD:$BL,9,FALSE),0)</f>
        <v>482</v>
      </c>
      <c r="F17" s="14">
        <f>IFERROR(VLOOKUP($B17,西日本学生!$BD:$BL,9,FALSE),0)</f>
        <v>0</v>
      </c>
      <c r="G17" s="14">
        <f>IFERROR(VLOOKUP($B17,秋関!$BD:$BL,9,FALSE),0)</f>
        <v>504</v>
      </c>
      <c r="H17" s="14">
        <f>IFERROR(VLOOKUP($B17,新人戦!$BD:$BL,9,FALSE),0)</f>
        <v>0</v>
      </c>
      <c r="I17" s="150">
        <f>LARGE(E17:H17,1)+LARGE(E17:H17,2)</f>
        <v>986</v>
      </c>
    </row>
    <row r="18" spans="1:9" x14ac:dyDescent="0.15">
      <c r="A18" s="2">
        <f>RANK($I18,$I:$I)</f>
        <v>17</v>
      </c>
      <c r="B18" s="39" t="s">
        <v>287</v>
      </c>
      <c r="C18" s="6" t="str">
        <f>IFERROR(VLOOKUP($B18,選手!$A:$C,2,FALSE),"")</f>
        <v>京都大学</v>
      </c>
      <c r="D18" s="6">
        <f>IFERROR(VLOOKUP($B18,選手!$A:$C,3,FALSE),"")</f>
        <v>4</v>
      </c>
      <c r="E18" s="14">
        <f>IFERROR(VLOOKUP($B18,春関!$BD:$BL,9,FALSE),0)</f>
        <v>487</v>
      </c>
      <c r="F18" s="14">
        <f>IFERROR(VLOOKUP($B18,西日本学生!$BD:$BL,9,FALSE),0)</f>
        <v>0</v>
      </c>
      <c r="G18" s="14">
        <f>IFERROR(VLOOKUP($B18,秋関!$BD:$BL,9,FALSE),0)</f>
        <v>486</v>
      </c>
      <c r="H18" s="14">
        <f>IFERROR(VLOOKUP($B18,新人戦!$BD:$BL,9,FALSE),0)</f>
        <v>0</v>
      </c>
      <c r="I18" s="150">
        <f>LARGE(E18:H18,1)+LARGE(E18:H18,2)</f>
        <v>973</v>
      </c>
    </row>
    <row r="19" spans="1:9" x14ac:dyDescent="0.15">
      <c r="A19" s="2">
        <f>RANK($I19,$I:$I)</f>
        <v>18</v>
      </c>
      <c r="B19" s="39" t="s">
        <v>292</v>
      </c>
      <c r="C19" s="6" t="str">
        <f>IFERROR(VLOOKUP($B19,選手!$A:$C,2,FALSE),"")</f>
        <v>同志社大学</v>
      </c>
      <c r="D19" s="6">
        <f>IFERROR(VLOOKUP($B19,選手!$A:$C,3,FALSE),"")</f>
        <v>2</v>
      </c>
      <c r="E19" s="14">
        <f>IFERROR(VLOOKUP($B19,春関!$BD:$BL,9,FALSE),0)</f>
        <v>479</v>
      </c>
      <c r="F19" s="14">
        <f>IFERROR(VLOOKUP($B19,西日本学生!$BD:$BL,9,FALSE),0)</f>
        <v>0</v>
      </c>
      <c r="G19" s="14">
        <f>IFERROR(VLOOKUP($B19,秋関!$BD:$BL,9,FALSE),0)</f>
        <v>486</v>
      </c>
      <c r="H19" s="14">
        <f>IFERROR(VLOOKUP($B19,新人戦!$BD:$BL,9,FALSE),0)</f>
        <v>0</v>
      </c>
      <c r="I19" s="150">
        <f>LARGE(E19:H19,1)+LARGE(E19:H19,2)</f>
        <v>965</v>
      </c>
    </row>
    <row r="20" spans="1:9" x14ac:dyDescent="0.15">
      <c r="A20" s="2">
        <f>RANK($I20,$I:$I)</f>
        <v>19</v>
      </c>
      <c r="B20" s="6" t="s">
        <v>536</v>
      </c>
      <c r="C20" s="6" t="str">
        <f>IFERROR(VLOOKUP($B20,選手!$A:$C,2,FALSE),"")</f>
        <v>京都大学</v>
      </c>
      <c r="D20" s="52">
        <v>1</v>
      </c>
      <c r="E20" s="14">
        <f>IFERROR(VLOOKUP($B20,春関!$BD:$BL,9,FALSE),0)</f>
        <v>0</v>
      </c>
      <c r="F20" s="14">
        <f>IFERROR(VLOOKUP($B20,西日本学生!$BD:$BL,9,FALSE),0)</f>
        <v>0</v>
      </c>
      <c r="G20" s="14">
        <f>IFERROR(VLOOKUP($B20,秋関!$BD:$BL,9,FALSE),0)</f>
        <v>478</v>
      </c>
      <c r="H20" s="14">
        <f>IFERROR(VLOOKUP($B20,新人戦!$BD:$BL,9,FALSE),0)</f>
        <v>469</v>
      </c>
      <c r="I20" s="150">
        <f>LARGE(E20:H20,1)+LARGE(E20:H20,2)</f>
        <v>947</v>
      </c>
    </row>
    <row r="21" spans="1:9" x14ac:dyDescent="0.15">
      <c r="A21" s="2">
        <f>RANK($I21,$I:$I)</f>
        <v>20</v>
      </c>
      <c r="B21" s="39" t="s">
        <v>259</v>
      </c>
      <c r="C21" s="6" t="str">
        <f>IFERROR(VLOOKUP($B21,選手!$A:$C,2,FALSE),"")</f>
        <v>関西学院大学</v>
      </c>
      <c r="D21" s="6">
        <f>IFERROR(VLOOKUP($B21,選手!$A:$C,3,FALSE),"")</f>
        <v>4</v>
      </c>
      <c r="E21" s="14">
        <f>IFERROR(VLOOKUP($B21,春関!$BD:$BL,9,FALSE),0)</f>
        <v>479</v>
      </c>
      <c r="F21" s="14">
        <f>IFERROR(VLOOKUP($B21,西日本学生!$BD:$BL,9,FALSE),0)</f>
        <v>0</v>
      </c>
      <c r="G21" s="14">
        <f>IFERROR(VLOOKUP($B21,秋関!$BD:$BL,9,FALSE),0)</f>
        <v>457</v>
      </c>
      <c r="H21" s="14">
        <f>IFERROR(VLOOKUP($B21,新人戦!$BD:$BL,9,FALSE),0)</f>
        <v>0</v>
      </c>
      <c r="I21" s="150">
        <f>LARGE(E21:H21,1)+LARGE(E21:H21,2)</f>
        <v>936</v>
      </c>
    </row>
    <row r="22" spans="1:9" x14ac:dyDescent="0.15">
      <c r="A22" s="2">
        <f>RANK($I22,$I:$I)</f>
        <v>20</v>
      </c>
      <c r="B22" s="39" t="s">
        <v>291</v>
      </c>
      <c r="C22" s="6" t="str">
        <f>IFERROR(VLOOKUP($B22,選手!$A:$C,2,FALSE),"")</f>
        <v>京都産業大学</v>
      </c>
      <c r="D22" s="6">
        <f>IFERROR(VLOOKUP($B22,選手!$A:$C,3,FALSE),"")</f>
        <v>4</v>
      </c>
      <c r="E22" s="14">
        <f>IFERROR(VLOOKUP($B22,春関!$BD:$BL,9,FALSE),0)</f>
        <v>474</v>
      </c>
      <c r="F22" s="14">
        <f>IFERROR(VLOOKUP($B22,西日本学生!$BD:$BL,9,FALSE),0)</f>
        <v>0</v>
      </c>
      <c r="G22" s="14">
        <f>IFERROR(VLOOKUP($B22,秋関!$BD:$BL,9,FALSE),0)</f>
        <v>462</v>
      </c>
      <c r="H22" s="14">
        <f>IFERROR(VLOOKUP($B22,新人戦!$BD:$BL,9,FALSE),0)</f>
        <v>0</v>
      </c>
      <c r="I22" s="150">
        <f>LARGE(E22:H22,1)+LARGE(E22:H22,2)</f>
        <v>936</v>
      </c>
    </row>
    <row r="23" spans="1:9" x14ac:dyDescent="0.15">
      <c r="A23" s="2">
        <f>RANK($I23,$I:$I)</f>
        <v>22</v>
      </c>
      <c r="B23" s="39" t="s">
        <v>333</v>
      </c>
      <c r="C23" s="6" t="str">
        <f>IFERROR(VLOOKUP($B23,選手!$A:$C,2,FALSE),"")</f>
        <v>大阪産業大学</v>
      </c>
      <c r="D23" s="6">
        <f>IFERROR(VLOOKUP($B23,選手!$A:$C,3,FALSE),"")</f>
        <v>2</v>
      </c>
      <c r="E23" s="14">
        <f>IFERROR(VLOOKUP($B23,春関!$BD:$BL,9,FALSE),0)</f>
        <v>456</v>
      </c>
      <c r="F23" s="14">
        <f>IFERROR(VLOOKUP($B23,西日本学生!$BD:$BL,9,FALSE),0)</f>
        <v>0</v>
      </c>
      <c r="G23" s="14">
        <f>IFERROR(VLOOKUP($B23,秋関!$BD:$BL,9,FALSE),0)</f>
        <v>463</v>
      </c>
      <c r="H23" s="14">
        <f>IFERROR(VLOOKUP($B23,新人戦!$BD:$BL,9,FALSE),0)</f>
        <v>0</v>
      </c>
      <c r="I23" s="150">
        <f>LARGE(E23:H23,1)+LARGE(E23:H23,2)</f>
        <v>919</v>
      </c>
    </row>
    <row r="24" spans="1:9" x14ac:dyDescent="0.15">
      <c r="A24" s="2">
        <f>RANK($I24,$I:$I)</f>
        <v>23</v>
      </c>
      <c r="B24" s="39" t="s">
        <v>296</v>
      </c>
      <c r="C24" s="6" t="str">
        <f>IFERROR(VLOOKUP($B24,選手!$A:$C,2,FALSE),"")</f>
        <v>同志社大学</v>
      </c>
      <c r="D24" s="6">
        <f>IFERROR(VLOOKUP($B24,選手!$A:$C,3,FALSE),"")</f>
        <v>2</v>
      </c>
      <c r="E24" s="14">
        <f>IFERROR(VLOOKUP($B24,春関!$BD:$BL,9,FALSE),0)</f>
        <v>440</v>
      </c>
      <c r="F24" s="14">
        <f>IFERROR(VLOOKUP($B24,西日本学生!$BD:$BL,9,FALSE),0)</f>
        <v>0</v>
      </c>
      <c r="G24" s="14">
        <f>IFERROR(VLOOKUP($B24,秋関!$BD:$BL,9,FALSE),0)</f>
        <v>464</v>
      </c>
      <c r="H24" s="14">
        <f>IFERROR(VLOOKUP($B24,新人戦!$BD:$BL,9,FALSE),0)</f>
        <v>0</v>
      </c>
      <c r="I24" s="150">
        <f>LARGE(E24:H24,1)+LARGE(E24:H24,2)</f>
        <v>904</v>
      </c>
    </row>
    <row r="25" spans="1:9" x14ac:dyDescent="0.15">
      <c r="A25" s="2">
        <f>RANK($I25,$I:$I)</f>
        <v>24</v>
      </c>
      <c r="B25" s="6" t="s">
        <v>531</v>
      </c>
      <c r="C25" s="6" t="str">
        <f>IFERROR(VLOOKUP($B25,選手!$A:$C,2,FALSE),"")</f>
        <v>大阪大学</v>
      </c>
      <c r="D25" s="52">
        <v>1</v>
      </c>
      <c r="E25" s="14">
        <f>IFERROR(VLOOKUP($B25,春関!$BD:$BL,9,FALSE),0)</f>
        <v>0</v>
      </c>
      <c r="F25" s="14">
        <f>IFERROR(VLOOKUP($B25,西日本学生!$BD:$BL,9,FALSE),0)</f>
        <v>0</v>
      </c>
      <c r="G25" s="14">
        <f>IFERROR(VLOOKUP($B25,秋関!$BD:$BL,9,FALSE),0)</f>
        <v>430</v>
      </c>
      <c r="H25" s="14">
        <f>IFERROR(VLOOKUP($B25,新人戦!$BD:$BL,9,FALSE),0)</f>
        <v>471</v>
      </c>
      <c r="I25" s="150">
        <f>LARGE(E25:H25,1)+LARGE(E25:H25,2)</f>
        <v>901</v>
      </c>
    </row>
    <row r="26" spans="1:9" x14ac:dyDescent="0.15">
      <c r="A26" s="2">
        <f>RANK($I26,$I:$I)</f>
        <v>25</v>
      </c>
      <c r="B26" s="39" t="s">
        <v>176</v>
      </c>
      <c r="C26" s="6" t="str">
        <f>IFERROR(VLOOKUP($B26,選手!$A:$C,2,FALSE),"")</f>
        <v>甲南大学</v>
      </c>
      <c r="D26" s="6">
        <f>IFERROR(VLOOKUP($B26,選手!$A:$C,3,FALSE),"")</f>
        <v>2</v>
      </c>
      <c r="E26" s="14">
        <f>IFERROR(VLOOKUP($B26,春関!$BD:$BL,9,FALSE),0)</f>
        <v>484</v>
      </c>
      <c r="F26" s="14">
        <f>IFERROR(VLOOKUP($B26,西日本学生!$BD:$BL,9,FALSE),0)</f>
        <v>0</v>
      </c>
      <c r="G26" s="14">
        <f>IFERROR(VLOOKUP($B26,秋関!$BD:$BL,9,FALSE),0)</f>
        <v>409</v>
      </c>
      <c r="H26" s="14">
        <f>IFERROR(VLOOKUP($B26,新人戦!$BD:$BL,9,FALSE),0)</f>
        <v>0</v>
      </c>
      <c r="I26" s="150">
        <f>LARGE(E26:H26,1)+LARGE(E26:H26,2)</f>
        <v>893</v>
      </c>
    </row>
    <row r="27" spans="1:9" x14ac:dyDescent="0.15">
      <c r="A27" s="2">
        <f>RANK($I27,$I:$I)</f>
        <v>26</v>
      </c>
      <c r="B27" s="39" t="s">
        <v>336</v>
      </c>
      <c r="C27" s="6" t="str">
        <f>IFERROR(VLOOKUP($B27,選手!$A:$C,2,FALSE),"")</f>
        <v>近畿大学</v>
      </c>
      <c r="D27" s="6">
        <f>IFERROR(VLOOKUP($B27,選手!$A:$C,3,FALSE),"")</f>
        <v>2</v>
      </c>
      <c r="E27" s="14">
        <f>IFERROR(VLOOKUP($B27,春関!$BD:$BL,9,FALSE),0)</f>
        <v>439</v>
      </c>
      <c r="F27" s="14">
        <f>IFERROR(VLOOKUP($B27,西日本学生!$BD:$BL,9,FALSE),0)</f>
        <v>0</v>
      </c>
      <c r="G27" s="14">
        <f>IFERROR(VLOOKUP($B27,秋関!$BD:$BL,9,FALSE),0)</f>
        <v>441</v>
      </c>
      <c r="H27" s="14">
        <f>IFERROR(VLOOKUP($B27,新人戦!$BD:$BL,9,FALSE),0)</f>
        <v>0</v>
      </c>
      <c r="I27" s="150">
        <f>LARGE(E27:H27,1)+LARGE(E27:H27,2)</f>
        <v>880</v>
      </c>
    </row>
    <row r="28" spans="1:9" x14ac:dyDescent="0.15">
      <c r="A28" s="2">
        <f>RANK($I28,$I:$I)</f>
        <v>27</v>
      </c>
      <c r="B28" s="39" t="s">
        <v>272</v>
      </c>
      <c r="C28" s="6" t="str">
        <f>IFERROR(VLOOKUP($B28,選手!$A:$C,2,FALSE),"")</f>
        <v>立命館大学</v>
      </c>
      <c r="D28" s="6">
        <f>IFERROR(VLOOKUP($B28,選手!$A:$C,3,FALSE),"")</f>
        <v>4</v>
      </c>
      <c r="E28" s="14">
        <f>IFERROR(VLOOKUP($B28,春関!$BD:$BL,9,FALSE),0)</f>
        <v>415</v>
      </c>
      <c r="F28" s="14">
        <f>IFERROR(VLOOKUP($B28,西日本学生!$BD:$BL,9,FALSE),0)</f>
        <v>0</v>
      </c>
      <c r="G28" s="14">
        <f>IFERROR(VLOOKUP($B28,秋関!$BD:$BL,9,FALSE),0)</f>
        <v>462</v>
      </c>
      <c r="H28" s="14">
        <f>IFERROR(VLOOKUP($B28,新人戦!$BD:$BL,9,FALSE),0)</f>
        <v>0</v>
      </c>
      <c r="I28" s="150">
        <f>LARGE(E28:H28,1)+LARGE(E28:H28,2)</f>
        <v>877</v>
      </c>
    </row>
    <row r="29" spans="1:9" x14ac:dyDescent="0.15">
      <c r="A29" s="2">
        <f>RANK($I29,$I:$I)</f>
        <v>28</v>
      </c>
      <c r="B29" s="39" t="s">
        <v>282</v>
      </c>
      <c r="C29" s="6" t="str">
        <f>IFERROR(VLOOKUP($B29,選手!$A:$C,2,FALSE),"")</f>
        <v>京都産業大学</v>
      </c>
      <c r="D29" s="6">
        <f>IFERROR(VLOOKUP($B29,選手!$A:$C,3,FALSE),"")</f>
        <v>4</v>
      </c>
      <c r="E29" s="14">
        <f>IFERROR(VLOOKUP($B29,春関!$BD:$BL,9,FALSE),0)</f>
        <v>442</v>
      </c>
      <c r="F29" s="14">
        <f>IFERROR(VLOOKUP($B29,西日本学生!$BD:$BL,9,FALSE),0)</f>
        <v>0</v>
      </c>
      <c r="G29" s="14">
        <f>IFERROR(VLOOKUP($B29,秋関!$BD:$BL,9,FALSE),0)</f>
        <v>432</v>
      </c>
      <c r="H29" s="14">
        <f>IFERROR(VLOOKUP($B29,新人戦!$BD:$BL,9,FALSE),0)</f>
        <v>0</v>
      </c>
      <c r="I29" s="150">
        <f>LARGE(E29:H29,1)+LARGE(E29:H29,2)</f>
        <v>874</v>
      </c>
    </row>
    <row r="30" spans="1:9" x14ac:dyDescent="0.15">
      <c r="A30" s="2">
        <f>RANK($I30,$I:$I)</f>
        <v>29</v>
      </c>
      <c r="B30" s="39" t="s">
        <v>301</v>
      </c>
      <c r="C30" s="6" t="str">
        <f>IFERROR(VLOOKUP($B30,選手!$A:$C,2,FALSE),"")</f>
        <v>京都大学</v>
      </c>
      <c r="D30" s="6">
        <f>IFERROR(VLOOKUP($B30,選手!$A:$C,3,FALSE),"")</f>
        <v>2</v>
      </c>
      <c r="E30" s="14">
        <f>IFERROR(VLOOKUP($B30,春関!$BD:$BL,9,FALSE),0)</f>
        <v>447</v>
      </c>
      <c r="F30" s="14">
        <f>IFERROR(VLOOKUP($B30,西日本学生!$BD:$BL,9,FALSE),0)</f>
        <v>0</v>
      </c>
      <c r="G30" s="14">
        <f>IFERROR(VLOOKUP($B30,秋関!$BD:$BL,9,FALSE),0)</f>
        <v>418</v>
      </c>
      <c r="H30" s="14">
        <f>IFERROR(VLOOKUP($B30,新人戦!$BD:$BL,9,FALSE),0)</f>
        <v>0</v>
      </c>
      <c r="I30" s="150">
        <f>LARGE(E30:H30,1)+LARGE(E30:H30,2)</f>
        <v>865</v>
      </c>
    </row>
    <row r="31" spans="1:9" x14ac:dyDescent="0.15">
      <c r="A31" s="2">
        <f>RANK($I31,$I:$I)</f>
        <v>30</v>
      </c>
      <c r="B31" s="39" t="s">
        <v>334</v>
      </c>
      <c r="C31" s="6" t="str">
        <f>IFERROR(VLOOKUP($B31,選手!$A:$C,2,FALSE),"")</f>
        <v>近畿大学</v>
      </c>
      <c r="D31" s="6">
        <f>IFERROR(VLOOKUP($B31,選手!$A:$C,3,FALSE),"")</f>
        <v>2</v>
      </c>
      <c r="E31" s="14">
        <f>IFERROR(VLOOKUP($B31,春関!$BD:$BL,9,FALSE),0)</f>
        <v>452</v>
      </c>
      <c r="F31" s="14">
        <f>IFERROR(VLOOKUP($B31,西日本学生!$BD:$BL,9,FALSE),0)</f>
        <v>0</v>
      </c>
      <c r="G31" s="14">
        <f>IFERROR(VLOOKUP($B31,秋関!$BD:$BL,9,FALSE),0)</f>
        <v>409</v>
      </c>
      <c r="H31" s="14">
        <f>IFERROR(VLOOKUP($B31,新人戦!$BD:$BL,9,FALSE),0)</f>
        <v>0</v>
      </c>
      <c r="I31" s="150">
        <f>LARGE(E31:H31,1)+LARGE(E31:H31,2)</f>
        <v>861</v>
      </c>
    </row>
    <row r="32" spans="1:9" x14ac:dyDescent="0.15">
      <c r="A32" s="2">
        <f>RANK($I32,$I:$I)</f>
        <v>31</v>
      </c>
      <c r="B32" s="39" t="s">
        <v>264</v>
      </c>
      <c r="C32" s="6" t="str">
        <f>IFERROR(VLOOKUP($B32,選手!$A:$C,2,FALSE),"")</f>
        <v>関西学院大学</v>
      </c>
      <c r="D32" s="6">
        <f>IFERROR(VLOOKUP($B32,選手!$A:$C,3,FALSE),"")</f>
        <v>3</v>
      </c>
      <c r="E32" s="14">
        <f>IFERROR(VLOOKUP($B32,春関!$BD:$BL,9,FALSE),0)</f>
        <v>411</v>
      </c>
      <c r="F32" s="14">
        <f>IFERROR(VLOOKUP($B32,西日本学生!$BD:$BL,9,FALSE),0)</f>
        <v>0</v>
      </c>
      <c r="G32" s="14">
        <f>IFERROR(VLOOKUP($B32,秋関!$BD:$BL,9,FALSE),0)</f>
        <v>446</v>
      </c>
      <c r="H32" s="14">
        <f>IFERROR(VLOOKUP($B32,新人戦!$BD:$BL,9,FALSE),0)</f>
        <v>0</v>
      </c>
      <c r="I32" s="150">
        <f>LARGE(E32:H32,1)+LARGE(E32:H32,2)</f>
        <v>857</v>
      </c>
    </row>
    <row r="33" spans="1:9" x14ac:dyDescent="0.15">
      <c r="A33" s="2">
        <f>RANK($I33,$I:$I)</f>
        <v>32</v>
      </c>
      <c r="B33" s="39" t="s">
        <v>315</v>
      </c>
      <c r="C33" s="6" t="str">
        <f>IFERROR(VLOOKUP($B33,選手!$A:$C,2,FALSE),"")</f>
        <v>関西学院大学</v>
      </c>
      <c r="D33" s="6">
        <f>IFERROR(VLOOKUP($B33,選手!$A:$C,3,FALSE),"")</f>
        <v>2</v>
      </c>
      <c r="E33" s="14">
        <f>IFERROR(VLOOKUP($B33,春関!$BD:$BL,9,FALSE),0)</f>
        <v>443</v>
      </c>
      <c r="F33" s="14">
        <f>IFERROR(VLOOKUP($B33,西日本学生!$BD:$BL,9,FALSE),0)</f>
        <v>0</v>
      </c>
      <c r="G33" s="14">
        <f>IFERROR(VLOOKUP($B33,秋関!$BD:$BL,9,FALSE),0)</f>
        <v>409</v>
      </c>
      <c r="H33" s="14">
        <f>IFERROR(VLOOKUP($B33,新人戦!$BD:$BL,9,FALSE),0)</f>
        <v>0</v>
      </c>
      <c r="I33" s="150">
        <f>LARGE(E33:H33,1)+LARGE(E33:H33,2)</f>
        <v>852</v>
      </c>
    </row>
    <row r="34" spans="1:9" x14ac:dyDescent="0.15">
      <c r="A34" s="2">
        <f>RANK($I34,$I:$I)</f>
        <v>33</v>
      </c>
      <c r="B34" s="6" t="s">
        <v>524</v>
      </c>
      <c r="C34" s="6" t="str">
        <f>IFERROR(VLOOKUP($B34,選手!$A:$C,2,FALSE),"")</f>
        <v>大阪大学</v>
      </c>
      <c r="D34" s="52">
        <v>1</v>
      </c>
      <c r="E34" s="14">
        <f>IFERROR(VLOOKUP($B34,春関!$BD:$BL,9,FALSE),0)</f>
        <v>0</v>
      </c>
      <c r="F34" s="14">
        <f>IFERROR(VLOOKUP($B34,西日本学生!$BD:$BL,9,FALSE),0)</f>
        <v>0</v>
      </c>
      <c r="G34" s="14">
        <f>IFERROR(VLOOKUP($B34,秋関!$BD:$BL,9,FALSE),0)</f>
        <v>458</v>
      </c>
      <c r="H34" s="14">
        <f>IFERROR(VLOOKUP($B34,新人戦!$BD:$BL,9,FALSE),0)</f>
        <v>392</v>
      </c>
      <c r="I34" s="150">
        <f>LARGE(E34:H34,1)+LARGE(E34:H34,2)</f>
        <v>850</v>
      </c>
    </row>
    <row r="35" spans="1:9" x14ac:dyDescent="0.15">
      <c r="A35" s="2">
        <f>RANK($I35,$I:$I)</f>
        <v>34</v>
      </c>
      <c r="B35" s="6" t="s">
        <v>491</v>
      </c>
      <c r="C35" s="6" t="str">
        <f>IFERROR(VLOOKUP($B35,選手!$A:$C,2,FALSE),"")</f>
        <v>同志社大学</v>
      </c>
      <c r="D35" s="52">
        <v>1</v>
      </c>
      <c r="E35" s="14">
        <f>IFERROR(VLOOKUP($B35,春関!$BD:$BL,9,FALSE),0)</f>
        <v>0</v>
      </c>
      <c r="F35" s="14">
        <f>IFERROR(VLOOKUP($B35,西日本学生!$BD:$BL,9,FALSE),0)</f>
        <v>0</v>
      </c>
      <c r="G35" s="14">
        <f>IFERROR(VLOOKUP($B35,秋関!$BD:$BL,9,FALSE),0)</f>
        <v>395</v>
      </c>
      <c r="H35" s="14">
        <f>IFERROR(VLOOKUP($B35,新人戦!$BD:$BL,9,FALSE),0)</f>
        <v>437</v>
      </c>
      <c r="I35" s="150">
        <f>LARGE(E35:H35,1)+LARGE(E35:H35,2)</f>
        <v>832</v>
      </c>
    </row>
    <row r="36" spans="1:9" x14ac:dyDescent="0.15">
      <c r="A36" s="2">
        <f>RANK($I36,$I:$I)</f>
        <v>35</v>
      </c>
      <c r="B36" s="6" t="s">
        <v>501</v>
      </c>
      <c r="C36" s="6" t="str">
        <f>IFERROR(VLOOKUP($B36,選手!$A:$C,2,FALSE),"")</f>
        <v>関西学院大学</v>
      </c>
      <c r="D36" s="52">
        <v>1</v>
      </c>
      <c r="E36" s="14">
        <f>IFERROR(VLOOKUP($B36,春関!$BD:$BL,9,FALSE),0)</f>
        <v>0</v>
      </c>
      <c r="F36" s="14">
        <f>IFERROR(VLOOKUP($B36,西日本学生!$BD:$BL,9,FALSE),0)</f>
        <v>0</v>
      </c>
      <c r="G36" s="14">
        <f>IFERROR(VLOOKUP($B36,秋関!$BD:$BL,9,FALSE),0)</f>
        <v>384</v>
      </c>
      <c r="H36" s="14">
        <f>IFERROR(VLOOKUP($B36,新人戦!$BD:$BL,9,FALSE),0)</f>
        <v>444</v>
      </c>
      <c r="I36" s="150">
        <f>LARGE(E36:H36,1)+LARGE(E36:H36,2)</f>
        <v>828</v>
      </c>
    </row>
    <row r="37" spans="1:9" x14ac:dyDescent="0.15">
      <c r="A37" s="2">
        <f>RANK($I37,$I:$I)</f>
        <v>36</v>
      </c>
      <c r="B37" s="180" t="s">
        <v>490</v>
      </c>
      <c r="C37" s="6" t="str">
        <f>IFERROR(VLOOKUP($B37,選手!$A:$C,2,FALSE),"")</f>
        <v>大阪産業大学</v>
      </c>
      <c r="D37" s="52">
        <v>1</v>
      </c>
      <c r="E37" s="14">
        <f>IFERROR(VLOOKUP($B37,春関!$BD:$BL,9,FALSE),0)</f>
        <v>0</v>
      </c>
      <c r="F37" s="14">
        <f>IFERROR(VLOOKUP($B37,西日本学生!$BD:$BL,9,FALSE),0)</f>
        <v>0</v>
      </c>
      <c r="G37" s="14">
        <f>IFERROR(VLOOKUP($B37,秋関!$BD:$BL,9,FALSE),0)</f>
        <v>413</v>
      </c>
      <c r="H37" s="14">
        <f>IFERROR(VLOOKUP($B37,新人戦!$BD:$BL,9,FALSE),0)</f>
        <v>393</v>
      </c>
      <c r="I37" s="150">
        <f>LARGE(E37:H37,1)+LARGE(E37:H37,2)</f>
        <v>806</v>
      </c>
    </row>
    <row r="38" spans="1:9" x14ac:dyDescent="0.15">
      <c r="A38" s="2">
        <f>RANK($I38,$I:$I)</f>
        <v>37</v>
      </c>
      <c r="B38" s="180" t="s">
        <v>500</v>
      </c>
      <c r="C38" s="6" t="str">
        <f>IFERROR(VLOOKUP($B38,選手!$A:$C,2,FALSE),"")</f>
        <v>近畿大学</v>
      </c>
      <c r="D38" s="52">
        <v>1</v>
      </c>
      <c r="E38" s="14">
        <f>IFERROR(VLOOKUP($B38,春関!$BD:$BL,9,FALSE),0)</f>
        <v>0</v>
      </c>
      <c r="F38" s="14">
        <f>IFERROR(VLOOKUP($B38,西日本学生!$BD:$BL,9,FALSE),0)</f>
        <v>0</v>
      </c>
      <c r="G38" s="14">
        <f>IFERROR(VLOOKUP($B38,秋関!$BD:$BL,9,FALSE),0)</f>
        <v>395</v>
      </c>
      <c r="H38" s="14">
        <f>IFERROR(VLOOKUP($B38,新人戦!$BD:$BL,9,FALSE),0)</f>
        <v>408</v>
      </c>
      <c r="I38" s="150">
        <f>LARGE(E38:H38,1)+LARGE(E38:H38,2)</f>
        <v>803</v>
      </c>
    </row>
    <row r="39" spans="1:9" x14ac:dyDescent="0.15">
      <c r="A39" s="2">
        <f>RANK($I39,$I:$I)</f>
        <v>38</v>
      </c>
      <c r="B39" s="180" t="s">
        <v>541</v>
      </c>
      <c r="C39" s="6" t="str">
        <f>IFERROR(VLOOKUP($B39,選手!$A:$C,2,FALSE),"")</f>
        <v>大阪大学</v>
      </c>
      <c r="D39" s="52">
        <v>1</v>
      </c>
      <c r="E39" s="14">
        <f>IFERROR(VLOOKUP($B39,春関!$BD:$BL,9,FALSE),0)</f>
        <v>0</v>
      </c>
      <c r="F39" s="14">
        <f>IFERROR(VLOOKUP($B39,西日本学生!$BD:$BL,9,FALSE),0)</f>
        <v>0</v>
      </c>
      <c r="G39" s="14">
        <f>IFERROR(VLOOKUP($B39,秋関!$BD:$BL,9,FALSE),0)</f>
        <v>367</v>
      </c>
      <c r="H39" s="14">
        <f>IFERROR(VLOOKUP($B39,新人戦!$BD:$BL,9,FALSE),0)</f>
        <v>393</v>
      </c>
      <c r="I39" s="150">
        <f>LARGE(E39:H39,1)+LARGE(E39:H39,2)</f>
        <v>760</v>
      </c>
    </row>
    <row r="40" spans="1:9" x14ac:dyDescent="0.15">
      <c r="A40" s="2">
        <f>RANK($I40,$I:$I)</f>
        <v>39</v>
      </c>
      <c r="B40" s="183" t="s">
        <v>324</v>
      </c>
      <c r="C40" s="6" t="str">
        <f>IFERROR(VLOOKUP($B40,選手!$A:$C,2,FALSE),"")</f>
        <v>同志社大学</v>
      </c>
      <c r="D40" s="6">
        <f>IFERROR(VLOOKUP($B40,選手!$A:$C,3,FALSE),"")</f>
        <v>2</v>
      </c>
      <c r="E40" s="14">
        <f>IFERROR(VLOOKUP($B40,春関!$BD:$BL,9,FALSE),0)</f>
        <v>552</v>
      </c>
      <c r="F40" s="14">
        <f>IFERROR(VLOOKUP($B40,西日本学生!$BD:$BL,9,FALSE),0)</f>
        <v>0</v>
      </c>
      <c r="G40" s="14">
        <f>IFERROR(VLOOKUP($B40,秋関!$BD:$BL,9,FALSE),0)</f>
        <v>0</v>
      </c>
      <c r="H40" s="14">
        <f>IFERROR(VLOOKUP($B40,新人戦!$BD:$BL,9,FALSE),0)</f>
        <v>0</v>
      </c>
      <c r="I40" s="150">
        <f>LARGE(E40:H40,1)+LARGE(E40:H40,2)</f>
        <v>552</v>
      </c>
    </row>
    <row r="41" spans="1:9" x14ac:dyDescent="0.15">
      <c r="A41" s="2">
        <f>RANK($I41,$I:$I)</f>
        <v>40</v>
      </c>
      <c r="B41" s="183" t="s">
        <v>328</v>
      </c>
      <c r="C41" s="6" t="str">
        <f>IFERROR(VLOOKUP($B41,選手!$A:$C,2,FALSE),"")</f>
        <v>岡山商科大学</v>
      </c>
      <c r="D41" s="6">
        <f>IFERROR(VLOOKUP($B41,選手!$A:$C,3,FALSE),"")</f>
        <v>4</v>
      </c>
      <c r="E41" s="14">
        <f>IFERROR(VLOOKUP($B41,春関!$BD:$BL,9,FALSE),0)</f>
        <v>536</v>
      </c>
      <c r="F41" s="14">
        <f>IFERROR(VLOOKUP($B41,西日本学生!$BD:$BL,9,FALSE),0)</f>
        <v>0</v>
      </c>
      <c r="G41" s="14">
        <f>IFERROR(VLOOKUP($B41,秋関!$BD:$BL,9,FALSE),0)</f>
        <v>0</v>
      </c>
      <c r="H41" s="14">
        <f>IFERROR(VLOOKUP($B41,新人戦!$BD:$BL,9,FALSE),0)</f>
        <v>0</v>
      </c>
      <c r="I41" s="150">
        <f>LARGE(E41:H41,1)+LARGE(E41:H41,2)</f>
        <v>536</v>
      </c>
    </row>
    <row r="42" spans="1:9" x14ac:dyDescent="0.15">
      <c r="A42" s="2">
        <f>RANK($I42,$I:$I)</f>
        <v>41</v>
      </c>
      <c r="B42" s="180" t="s">
        <v>492</v>
      </c>
      <c r="C42" s="6" t="str">
        <f>IFERROR(VLOOKUP($B42,選手!$A:$C,2,FALSE),"")</f>
        <v>神戸大学</v>
      </c>
      <c r="D42" s="52">
        <v>1</v>
      </c>
      <c r="E42" s="14">
        <f>IFERROR(VLOOKUP($B42,春関!$BD:$BL,9,FALSE),0)</f>
        <v>0</v>
      </c>
      <c r="F42" s="14">
        <f>IFERROR(VLOOKUP($B42,西日本学生!$BD:$BL,9,FALSE),0)</f>
        <v>0</v>
      </c>
      <c r="G42" s="14">
        <f>IFERROR(VLOOKUP($B42,秋関!$BD:$BL,9,FALSE),0)</f>
        <v>518</v>
      </c>
      <c r="H42" s="14">
        <f>IFERROR(VLOOKUP($B42,新人戦!$BD:$BL,9,FALSE),0)</f>
        <v>0</v>
      </c>
      <c r="I42" s="150">
        <f>LARGE(E42:H42,1)+LARGE(E42:H42,2)</f>
        <v>518</v>
      </c>
    </row>
    <row r="43" spans="1:9" x14ac:dyDescent="0.15">
      <c r="A43" s="2">
        <f>RANK($I43,$I:$I)</f>
        <v>42</v>
      </c>
      <c r="B43" s="183" t="s">
        <v>256</v>
      </c>
      <c r="C43" s="6" t="str">
        <f>IFERROR(VLOOKUP($B43,選手!$A:$C,2,FALSE),"")</f>
        <v>同志社大学</v>
      </c>
      <c r="D43" s="6">
        <f>IFERROR(VLOOKUP($B43,選手!$A:$C,3,FALSE),"")</f>
        <v>4</v>
      </c>
      <c r="E43" s="14">
        <f>IFERROR(VLOOKUP($B43,春関!$BD:$BL,9,FALSE),0)</f>
        <v>506</v>
      </c>
      <c r="F43" s="14">
        <f>IFERROR(VLOOKUP($B43,西日本学生!$BD:$BL,9,FALSE),0)</f>
        <v>0</v>
      </c>
      <c r="G43" s="14">
        <f>IFERROR(VLOOKUP($B43,秋関!$BD:$BL,9,FALSE),0)</f>
        <v>0</v>
      </c>
      <c r="H43" s="14">
        <f>IFERROR(VLOOKUP($B43,新人戦!$BD:$BL,9,FALSE),0)</f>
        <v>0</v>
      </c>
      <c r="I43" s="150">
        <f>LARGE(E43:H43,1)+LARGE(E43:H43,2)</f>
        <v>506</v>
      </c>
    </row>
    <row r="44" spans="1:9" x14ac:dyDescent="0.15">
      <c r="A44" s="2">
        <f>RANK($I44,$I:$I)</f>
        <v>43</v>
      </c>
      <c r="B44" s="180" t="s">
        <v>268</v>
      </c>
      <c r="C44" s="6" t="str">
        <f>IFERROR(VLOOKUP($B44,選手!$A:$C,2,FALSE),"")</f>
        <v>京都大学</v>
      </c>
      <c r="D44" s="52">
        <v>4</v>
      </c>
      <c r="E44" s="14">
        <f>IFERROR(VLOOKUP($B44,春関!$BD:$BL,9,FALSE),0)</f>
        <v>0</v>
      </c>
      <c r="F44" s="14">
        <f>IFERROR(VLOOKUP($B44,西日本学生!$BD:$BL,9,FALSE),0)</f>
        <v>0</v>
      </c>
      <c r="G44" s="14">
        <f>IFERROR(VLOOKUP($B44,秋関!$BD:$BL,9,FALSE),0)</f>
        <v>503</v>
      </c>
      <c r="H44" s="14">
        <f>IFERROR(VLOOKUP($B44,新人戦!$BD:$BL,9,FALSE),0)</f>
        <v>0</v>
      </c>
      <c r="I44" s="150">
        <f>LARGE(E44:H44,1)+LARGE(E44:H44,2)</f>
        <v>503</v>
      </c>
    </row>
    <row r="45" spans="1:9" x14ac:dyDescent="0.15">
      <c r="A45" s="2">
        <f>RANK($I45,$I:$I)</f>
        <v>44</v>
      </c>
      <c r="B45" s="180" t="s">
        <v>457</v>
      </c>
      <c r="C45" s="6" t="str">
        <f>IFERROR(VLOOKUP($B45,選手!$A:$C,2,FALSE),"")</f>
        <v>立命館大学</v>
      </c>
      <c r="D45" s="52">
        <v>3</v>
      </c>
      <c r="E45" s="14">
        <f>IFERROR(VLOOKUP($B45,春関!$BD:$BL,9,FALSE),0)</f>
        <v>0</v>
      </c>
      <c r="F45" s="14">
        <f>IFERROR(VLOOKUP($B45,西日本学生!$BD:$BL,9,FALSE),0)</f>
        <v>0</v>
      </c>
      <c r="G45" s="14">
        <f>IFERROR(VLOOKUP($B45,秋関!$BD:$BL,9,FALSE),0)</f>
        <v>499</v>
      </c>
      <c r="H45" s="14">
        <f>IFERROR(VLOOKUP($B45,新人戦!$BD:$BL,9,FALSE),0)</f>
        <v>0</v>
      </c>
      <c r="I45" s="150">
        <f>LARGE(E45:H45,1)+LARGE(E45:H45,2)</f>
        <v>499</v>
      </c>
    </row>
    <row r="46" spans="1:9" x14ac:dyDescent="0.15">
      <c r="A46" s="2">
        <f>RANK($I46,$I:$I)</f>
        <v>45</v>
      </c>
      <c r="B46" s="183" t="s">
        <v>331</v>
      </c>
      <c r="C46" s="6" t="str">
        <f>IFERROR(VLOOKUP($B46,選手!$A:$C,2,FALSE),"")</f>
        <v>大阪産業大学</v>
      </c>
      <c r="D46" s="6">
        <f>IFERROR(VLOOKUP($B46,選手!$A:$C,3,FALSE),"")</f>
        <v>2</v>
      </c>
      <c r="E46" s="14">
        <f>IFERROR(VLOOKUP($B46,春関!$BD:$BL,9,FALSE),0)</f>
        <v>497</v>
      </c>
      <c r="F46" s="14">
        <f>IFERROR(VLOOKUP($B46,西日本学生!$BD:$BL,9,FALSE),0)</f>
        <v>0</v>
      </c>
      <c r="G46" s="14">
        <f>IFERROR(VLOOKUP($B46,秋関!$BD:$BL,9,FALSE),0)</f>
        <v>0</v>
      </c>
      <c r="H46" s="14">
        <f>IFERROR(VLOOKUP($B46,新人戦!$BD:$BL,9,FALSE),0)</f>
        <v>0</v>
      </c>
      <c r="I46" s="150">
        <f>LARGE(E46:H46,1)+LARGE(E46:H46,2)</f>
        <v>497</v>
      </c>
    </row>
    <row r="47" spans="1:9" x14ac:dyDescent="0.15">
      <c r="A47" s="2">
        <f>RANK($I47,$I:$I)</f>
        <v>46</v>
      </c>
      <c r="B47" s="183" t="s">
        <v>218</v>
      </c>
      <c r="C47" s="6" t="str">
        <f>IFERROR(VLOOKUP($B47,選手!$A:$C,2,FALSE),"")</f>
        <v>大阪大学</v>
      </c>
      <c r="D47" s="6">
        <f>IFERROR(VLOOKUP($B47,選手!$A:$C,3,FALSE),"")</f>
        <v>2</v>
      </c>
      <c r="E47" s="14">
        <f>IFERROR(VLOOKUP($B47,春関!$BD:$BL,9,FALSE),0)</f>
        <v>490</v>
      </c>
      <c r="F47" s="14">
        <f>IFERROR(VLOOKUP($B47,西日本学生!$BD:$BL,9,FALSE),0)</f>
        <v>0</v>
      </c>
      <c r="G47" s="14">
        <f>IFERROR(VLOOKUP($B47,秋関!$BD:$BL,9,FALSE),0)</f>
        <v>0</v>
      </c>
      <c r="H47" s="14">
        <f>IFERROR(VLOOKUP($B47,新人戦!$BD:$BL,9,FALSE),0)</f>
        <v>0</v>
      </c>
      <c r="I47" s="150">
        <f>LARGE(E47:H47,1)+LARGE(E47:H47,2)</f>
        <v>490</v>
      </c>
    </row>
    <row r="48" spans="1:9" x14ac:dyDescent="0.15">
      <c r="A48" s="2">
        <f>RANK($I48,$I:$I)</f>
        <v>46</v>
      </c>
      <c r="B48" s="180" t="s">
        <v>526</v>
      </c>
      <c r="C48" s="6" t="str">
        <f>IFERROR(VLOOKUP($B48,選手!$A:$C,2,FALSE),"")</f>
        <v>立命館大学</v>
      </c>
      <c r="D48" s="52">
        <v>2</v>
      </c>
      <c r="E48" s="14">
        <f>IFERROR(VLOOKUP($B48,春関!$BD:$BL,9,FALSE),0)</f>
        <v>0</v>
      </c>
      <c r="F48" s="14">
        <f>IFERROR(VLOOKUP($B48,西日本学生!$BD:$BL,9,FALSE),0)</f>
        <v>0</v>
      </c>
      <c r="G48" s="14">
        <f>IFERROR(VLOOKUP($B48,秋関!$BD:$BL,9,FALSE),0)</f>
        <v>490</v>
      </c>
      <c r="H48" s="14">
        <f>IFERROR(VLOOKUP($B48,新人戦!$BD:$BL,9,FALSE),0)</f>
        <v>0</v>
      </c>
      <c r="I48" s="150">
        <f>LARGE(E48:H48,1)+LARGE(E48:H48,2)</f>
        <v>490</v>
      </c>
    </row>
    <row r="49" spans="1:9" x14ac:dyDescent="0.15">
      <c r="A49" s="2">
        <f>RANK($I49,$I:$I)</f>
        <v>48</v>
      </c>
      <c r="B49" s="183" t="s">
        <v>327</v>
      </c>
      <c r="C49" s="6" t="str">
        <f>IFERROR(VLOOKUP($B49,選手!$A:$C,2,FALSE),"")</f>
        <v>岡山商科大学</v>
      </c>
      <c r="D49" s="6">
        <f>IFERROR(VLOOKUP($B49,選手!$A:$C,3,FALSE),"")</f>
        <v>2</v>
      </c>
      <c r="E49" s="14">
        <f>IFERROR(VLOOKUP($B49,春関!$BD:$BL,9,FALSE),0)</f>
        <v>489</v>
      </c>
      <c r="F49" s="14">
        <f>IFERROR(VLOOKUP($B49,西日本学生!$BD:$BL,9,FALSE),0)</f>
        <v>0</v>
      </c>
      <c r="G49" s="14">
        <f>IFERROR(VLOOKUP($B49,秋関!$BD:$BL,9,FALSE),0)</f>
        <v>0</v>
      </c>
      <c r="H49" s="14">
        <f>IFERROR(VLOOKUP($B49,新人戦!$BD:$BL,9,FALSE),0)</f>
        <v>0</v>
      </c>
      <c r="I49" s="150">
        <f>LARGE(E49:H49,1)+LARGE(E49:H49,2)</f>
        <v>489</v>
      </c>
    </row>
    <row r="50" spans="1:9" x14ac:dyDescent="0.15">
      <c r="A50" s="2">
        <f>RANK($I50,$I:$I)</f>
        <v>49</v>
      </c>
      <c r="B50" s="183" t="s">
        <v>159</v>
      </c>
      <c r="C50" s="6" t="str">
        <f>IFERROR(VLOOKUP($B50,選手!$A:$C,2,FALSE),"")</f>
        <v>甲南大学</v>
      </c>
      <c r="D50" s="6">
        <f>IFERROR(VLOOKUP($B50,選手!$A:$C,3,FALSE),"")</f>
        <v>4</v>
      </c>
      <c r="E50" s="14">
        <f>IFERROR(VLOOKUP($B50,春関!$BD:$BL,9,FALSE),0)</f>
        <v>484</v>
      </c>
      <c r="F50" s="14">
        <f>IFERROR(VLOOKUP($B50,西日本学生!$BD:$BL,9,FALSE),0)</f>
        <v>0</v>
      </c>
      <c r="G50" s="14">
        <f>IFERROR(VLOOKUP($B50,秋関!$BD:$BL,9,FALSE),0)</f>
        <v>0</v>
      </c>
      <c r="H50" s="14">
        <f>IFERROR(VLOOKUP($B50,新人戦!$BD:$BL,9,FALSE),0)</f>
        <v>0</v>
      </c>
      <c r="I50" s="150">
        <f>LARGE(E50:H50,1)+LARGE(E50:H50,2)</f>
        <v>484</v>
      </c>
    </row>
    <row r="51" spans="1:9" x14ac:dyDescent="0.15">
      <c r="A51" s="2">
        <f>RANK($I51,$I:$I)</f>
        <v>50</v>
      </c>
      <c r="B51" s="222" t="s">
        <v>183</v>
      </c>
      <c r="C51" s="6" t="str">
        <f>IFERROR(VLOOKUP($B51,選手!$A:$C,2,FALSE),"")</f>
        <v>甲南大学</v>
      </c>
      <c r="D51" s="2">
        <v>1</v>
      </c>
      <c r="E51" s="14">
        <f>IFERROR(VLOOKUP($B51,春関!$BD:$BL,9,FALSE),0)</f>
        <v>0</v>
      </c>
      <c r="F51" s="14">
        <f>IFERROR(VLOOKUP($B51,西日本学生!$BD:$BL,9,FALSE),0)</f>
        <v>0</v>
      </c>
      <c r="G51" s="14">
        <f>IFERROR(VLOOKUP($B51,秋関!$BD:$BL,9,FALSE),0)</f>
        <v>0</v>
      </c>
      <c r="H51" s="14">
        <f>IFERROR(VLOOKUP($B51,新人戦!$BD:$BL,9,FALSE),0)</f>
        <v>481</v>
      </c>
      <c r="I51" s="150">
        <f>LARGE(E51:H51,1)+LARGE(E51:H51,2)</f>
        <v>481</v>
      </c>
    </row>
    <row r="52" spans="1:9" x14ac:dyDescent="0.15">
      <c r="A52" s="2">
        <f>RANK($I52,$I:$I)</f>
        <v>51</v>
      </c>
      <c r="B52" s="183" t="s">
        <v>312</v>
      </c>
      <c r="C52" s="6" t="str">
        <f>IFERROR(VLOOKUP($B52,選手!$A:$C,2,FALSE),"")</f>
        <v>大阪産業大学</v>
      </c>
      <c r="D52" s="6">
        <f>IFERROR(VLOOKUP($B52,選手!$A:$C,3,FALSE),"")</f>
        <v>2</v>
      </c>
      <c r="E52" s="14">
        <f>IFERROR(VLOOKUP($B52,春関!$BD:$BL,9,FALSE),0)</f>
        <v>479</v>
      </c>
      <c r="F52" s="14">
        <f>IFERROR(VLOOKUP($B52,西日本学生!$BD:$BL,9,FALSE),0)</f>
        <v>0</v>
      </c>
      <c r="G52" s="14">
        <f>IFERROR(VLOOKUP($B52,秋関!$BD:$BL,9,FALSE),0)</f>
        <v>0</v>
      </c>
      <c r="H52" s="14">
        <f>IFERROR(VLOOKUP($B52,新人戦!$BD:$BL,9,FALSE),0)</f>
        <v>0</v>
      </c>
      <c r="I52" s="150">
        <f>LARGE(E52:H52,1)+LARGE(E52:H52,2)</f>
        <v>479</v>
      </c>
    </row>
    <row r="53" spans="1:9" x14ac:dyDescent="0.15">
      <c r="A53" s="2">
        <f>RANK($I53,$I:$I)</f>
        <v>51</v>
      </c>
      <c r="B53" s="222" t="s">
        <v>1031</v>
      </c>
      <c r="C53" s="6" t="str">
        <f>IFERROR(VLOOKUP($B53,選手!$A:$C,2,FALSE),"")</f>
        <v>甲南大学</v>
      </c>
      <c r="D53" s="52">
        <v>1</v>
      </c>
      <c r="E53" s="14">
        <f>IFERROR(VLOOKUP($B53,春関!$BD:$BL,9,FALSE),0)</f>
        <v>0</v>
      </c>
      <c r="F53" s="14">
        <f>IFERROR(VLOOKUP($B53,西日本学生!$BD:$BL,9,FALSE),0)</f>
        <v>0</v>
      </c>
      <c r="G53" s="14">
        <f>IFERROR(VLOOKUP($B53,秋関!$BD:$BL,9,FALSE),0)</f>
        <v>0</v>
      </c>
      <c r="H53" s="14">
        <f>IFERROR(VLOOKUP($B53,新人戦!$BD:$BL,9,FALSE),0)</f>
        <v>479</v>
      </c>
      <c r="I53" s="150">
        <f>LARGE(E53:H53,1)+LARGE(E53:H53,2)</f>
        <v>479</v>
      </c>
    </row>
    <row r="54" spans="1:9" x14ac:dyDescent="0.15">
      <c r="A54" s="2">
        <f>RANK($I54,$I:$I)</f>
        <v>51</v>
      </c>
      <c r="B54" s="180" t="s">
        <v>533</v>
      </c>
      <c r="C54" s="6" t="str">
        <f>IFERROR(VLOOKUP($B54,選手!$A:$C,2,FALSE),"")</f>
        <v>大阪大学</v>
      </c>
      <c r="D54" s="52">
        <v>1</v>
      </c>
      <c r="E54" s="14">
        <f>IFERROR(VLOOKUP($B54,春関!$BD:$BL,9,FALSE),0)</f>
        <v>0</v>
      </c>
      <c r="F54" s="14">
        <f>IFERROR(VLOOKUP($B54,西日本学生!$BD:$BL,9,FALSE),0)</f>
        <v>0</v>
      </c>
      <c r="G54" s="14">
        <f>IFERROR(VLOOKUP($B54,秋関!$BD:$BL,9,FALSE),0)</f>
        <v>0</v>
      </c>
      <c r="H54" s="14">
        <f>IFERROR(VLOOKUP($B54,新人戦!$BD:$BL,9,FALSE),0)</f>
        <v>479</v>
      </c>
      <c r="I54" s="150">
        <f>LARGE(E54:H54,1)+LARGE(E54:H54,2)</f>
        <v>479</v>
      </c>
    </row>
    <row r="55" spans="1:9" x14ac:dyDescent="0.15">
      <c r="A55" s="2">
        <f>RANK($I55,$I:$I)</f>
        <v>54</v>
      </c>
      <c r="B55" s="180" t="s">
        <v>488</v>
      </c>
      <c r="C55" s="6" t="str">
        <f>IFERROR(VLOOKUP($B55,選手!$A:$C,2,FALSE),"")</f>
        <v>立命館大学</v>
      </c>
      <c r="D55" s="52">
        <v>1</v>
      </c>
      <c r="E55" s="14">
        <f>IFERROR(VLOOKUP($B55,春関!$BD:$BL,9,FALSE),0)</f>
        <v>0</v>
      </c>
      <c r="F55" s="14">
        <f>IFERROR(VLOOKUP($B55,西日本学生!$BD:$BL,9,FALSE),0)</f>
        <v>0</v>
      </c>
      <c r="G55" s="14">
        <f>IFERROR(VLOOKUP($B55,秋関!$BD:$BL,9,FALSE),0)</f>
        <v>474</v>
      </c>
      <c r="H55" s="14">
        <f>IFERROR(VLOOKUP($B55,新人戦!$BD:$BL,9,FALSE),0)</f>
        <v>0</v>
      </c>
      <c r="I55" s="150">
        <f>LARGE(E55:H55,1)+LARGE(E55:H55,2)</f>
        <v>474</v>
      </c>
    </row>
    <row r="56" spans="1:9" x14ac:dyDescent="0.15">
      <c r="A56" s="2">
        <f>RANK($I56,$I:$I)</f>
        <v>55</v>
      </c>
      <c r="B56" s="180" t="s">
        <v>538</v>
      </c>
      <c r="C56" s="6" t="str">
        <f>IFERROR(VLOOKUP($B56,選手!$A:$C,2,FALSE),"")</f>
        <v>近畿大学</v>
      </c>
      <c r="D56" s="52">
        <v>2</v>
      </c>
      <c r="E56" s="14">
        <f>IFERROR(VLOOKUP($B56,春関!$BD:$BL,9,FALSE),0)</f>
        <v>0</v>
      </c>
      <c r="F56" s="14">
        <f>IFERROR(VLOOKUP($B56,西日本学生!$BD:$BL,9,FALSE),0)</f>
        <v>0</v>
      </c>
      <c r="G56" s="14">
        <f>IFERROR(VLOOKUP($B56,秋関!$BD:$BL,9,FALSE),0)</f>
        <v>471</v>
      </c>
      <c r="H56" s="14">
        <f>IFERROR(VLOOKUP($B56,新人戦!$BD:$BL,9,FALSE),0)</f>
        <v>0</v>
      </c>
      <c r="I56" s="150">
        <f>LARGE(E56:H56,1)+LARGE(E56:H56,2)</f>
        <v>471</v>
      </c>
    </row>
    <row r="57" spans="1:9" x14ac:dyDescent="0.15">
      <c r="A57" s="2">
        <f>RANK($I57,$I:$I)</f>
        <v>56</v>
      </c>
      <c r="B57" s="222" t="s">
        <v>1032</v>
      </c>
      <c r="C57" s="6" t="str">
        <f>IFERROR(VLOOKUP($B57,選手!$A:$C,2,FALSE),"")</f>
        <v>近畿大学</v>
      </c>
      <c r="D57" s="2">
        <v>1</v>
      </c>
      <c r="E57" s="14">
        <f>IFERROR(VLOOKUP($B57,春関!$BD:$BL,9,FALSE),0)</f>
        <v>0</v>
      </c>
      <c r="F57" s="14">
        <f>IFERROR(VLOOKUP($B57,西日本学生!$BD:$BL,9,FALSE),0)</f>
        <v>0</v>
      </c>
      <c r="G57" s="14">
        <f>IFERROR(VLOOKUP($B57,秋関!$BD:$BL,9,FALSE),0)</f>
        <v>0</v>
      </c>
      <c r="H57" s="14">
        <f>IFERROR(VLOOKUP($B57,新人戦!$BD:$BL,9,FALSE),0)</f>
        <v>470</v>
      </c>
      <c r="I57" s="150">
        <f>LARGE(E57:H57,1)+LARGE(E57:H57,2)</f>
        <v>470</v>
      </c>
    </row>
    <row r="58" spans="1:9" x14ac:dyDescent="0.15">
      <c r="A58" s="2">
        <f>RANK($I58,$I:$I)</f>
        <v>57</v>
      </c>
      <c r="B58" s="183" t="s">
        <v>332</v>
      </c>
      <c r="C58" s="6" t="str">
        <f>IFERROR(VLOOKUP($B58,選手!$A:$C,2,FALSE),"")</f>
        <v>大阪産業大学</v>
      </c>
      <c r="D58" s="6">
        <f>IFERROR(VLOOKUP($B58,選手!$A:$C,3,FALSE),"")</f>
        <v>3</v>
      </c>
      <c r="E58" s="14">
        <f>IFERROR(VLOOKUP($B58,春関!$BD:$BL,9,FALSE),0)</f>
        <v>462</v>
      </c>
      <c r="F58" s="14">
        <f>IFERROR(VLOOKUP($B58,西日本学生!$BD:$BL,9,FALSE),0)</f>
        <v>0</v>
      </c>
      <c r="G58" s="14">
        <f>IFERROR(VLOOKUP($B58,秋関!$BD:$BL,9,FALSE),0)</f>
        <v>0</v>
      </c>
      <c r="H58" s="14">
        <f>IFERROR(VLOOKUP($B58,新人戦!$BD:$BL,9,FALSE),0)</f>
        <v>0</v>
      </c>
      <c r="I58" s="150">
        <f>LARGE(E58:H58,1)+LARGE(E58:H58,2)</f>
        <v>462</v>
      </c>
    </row>
    <row r="59" spans="1:9" x14ac:dyDescent="0.15">
      <c r="A59" s="2">
        <f>RANK($I59,$I:$I)</f>
        <v>58</v>
      </c>
      <c r="B59" s="180" t="s">
        <v>527</v>
      </c>
      <c r="C59" s="6" t="str">
        <f>IFERROR(VLOOKUP($B59,選手!$A:$C,2,FALSE),"")</f>
        <v>大阪大学</v>
      </c>
      <c r="D59" s="52">
        <v>1</v>
      </c>
      <c r="E59" s="14">
        <f>IFERROR(VLOOKUP($B59,春関!$BD:$BL,9,FALSE),0)</f>
        <v>0</v>
      </c>
      <c r="F59" s="14">
        <f>IFERROR(VLOOKUP($B59,西日本学生!$BD:$BL,9,FALSE),0)</f>
        <v>0</v>
      </c>
      <c r="G59" s="14">
        <f>IFERROR(VLOOKUP($B59,秋関!$BD:$BL,9,FALSE),0)</f>
        <v>0</v>
      </c>
      <c r="H59" s="14">
        <f>IFERROR(VLOOKUP($B59,新人戦!$BD:$BL,9,FALSE),0)</f>
        <v>454</v>
      </c>
      <c r="I59" s="150">
        <f>LARGE(E59:H59,1)+LARGE(E59:H59,2)</f>
        <v>454</v>
      </c>
    </row>
    <row r="60" spans="1:9" x14ac:dyDescent="0.15">
      <c r="A60" s="2">
        <f>RANK($I60,$I:$I)</f>
        <v>59</v>
      </c>
      <c r="B60" s="183" t="s">
        <v>335</v>
      </c>
      <c r="C60" s="6" t="str">
        <f>IFERROR(VLOOKUP($B60,選手!$A:$C,2,FALSE),"")</f>
        <v>大阪産業大学</v>
      </c>
      <c r="D60" s="6">
        <f>IFERROR(VLOOKUP($B60,選手!$A:$C,3,FALSE),"")</f>
        <v>4</v>
      </c>
      <c r="E60" s="14">
        <f>IFERROR(VLOOKUP($B60,春関!$BD:$BL,9,FALSE),0)</f>
        <v>451</v>
      </c>
      <c r="F60" s="14">
        <f>IFERROR(VLOOKUP($B60,西日本学生!$BD:$BL,9,FALSE),0)</f>
        <v>0</v>
      </c>
      <c r="G60" s="14">
        <f>IFERROR(VLOOKUP($B60,秋関!$BD:$BL,9,FALSE),0)</f>
        <v>0</v>
      </c>
      <c r="H60" s="14">
        <f>IFERROR(VLOOKUP($B60,新人戦!$BD:$BL,9,FALSE),0)</f>
        <v>0</v>
      </c>
      <c r="I60" s="150">
        <f>LARGE(E60:H60,1)+LARGE(E60:H60,2)</f>
        <v>451</v>
      </c>
    </row>
    <row r="61" spans="1:9" x14ac:dyDescent="0.15">
      <c r="A61" s="2">
        <f>RANK($I61,$I:$I)</f>
        <v>60</v>
      </c>
      <c r="B61" s="180" t="s">
        <v>529</v>
      </c>
      <c r="C61" s="6" t="str">
        <f>IFERROR(VLOOKUP($B61,選手!$A:$C,2,FALSE),"")</f>
        <v>近畿大学</v>
      </c>
      <c r="D61" s="52">
        <v>2</v>
      </c>
      <c r="E61" s="14">
        <f>IFERROR(VLOOKUP($B61,春関!$BD:$BL,9,FALSE),0)</f>
        <v>0</v>
      </c>
      <c r="F61" s="14">
        <f>IFERROR(VLOOKUP($B61,西日本学生!$BD:$BL,9,FALSE),0)</f>
        <v>0</v>
      </c>
      <c r="G61" s="14">
        <f>IFERROR(VLOOKUP($B61,秋関!$BD:$BL,9,FALSE),0)</f>
        <v>447</v>
      </c>
      <c r="H61" s="14">
        <f>IFERROR(VLOOKUP($B61,新人戦!$BD:$BL,9,FALSE),0)</f>
        <v>0</v>
      </c>
      <c r="I61" s="150">
        <f>LARGE(E61:H61,1)+LARGE(E61:H61,2)</f>
        <v>447</v>
      </c>
    </row>
    <row r="62" spans="1:9" x14ac:dyDescent="0.15">
      <c r="A62" s="2">
        <f>RANK($I62,$I:$I)</f>
        <v>60</v>
      </c>
      <c r="B62" s="180" t="s">
        <v>537</v>
      </c>
      <c r="C62" s="6" t="str">
        <f>IFERROR(VLOOKUP($B62,選手!$A:$C,2,FALSE),"")</f>
        <v>京都産業大学</v>
      </c>
      <c r="D62" s="52">
        <v>4</v>
      </c>
      <c r="E62" s="14">
        <f>IFERROR(VLOOKUP($B62,春関!$BD:$BL,9,FALSE),0)</f>
        <v>0</v>
      </c>
      <c r="F62" s="14">
        <f>IFERROR(VLOOKUP($B62,西日本学生!$BD:$BL,9,FALSE),0)</f>
        <v>0</v>
      </c>
      <c r="G62" s="14">
        <f>IFERROR(VLOOKUP($B62,秋関!$BD:$BL,9,FALSE),0)</f>
        <v>447</v>
      </c>
      <c r="H62" s="14">
        <f>IFERROR(VLOOKUP($B62,新人戦!$BD:$BL,9,FALSE),0)</f>
        <v>0</v>
      </c>
      <c r="I62" s="150">
        <f>LARGE(E62:H62,1)+LARGE(E62:H62,2)</f>
        <v>447</v>
      </c>
    </row>
    <row r="63" spans="1:9" x14ac:dyDescent="0.15">
      <c r="A63" s="2">
        <f>RANK($I63,$I:$I)</f>
        <v>62</v>
      </c>
      <c r="B63" s="180" t="s">
        <v>494</v>
      </c>
      <c r="C63" s="6" t="str">
        <f>IFERROR(VLOOKUP($B63,選手!$A:$C,2,FALSE),"")</f>
        <v>関西学院大学</v>
      </c>
      <c r="D63" s="52">
        <v>1</v>
      </c>
      <c r="E63" s="14">
        <f>IFERROR(VLOOKUP($B63,春関!$BD:$BL,9,FALSE),0)</f>
        <v>0</v>
      </c>
      <c r="F63" s="14">
        <f>IFERROR(VLOOKUP($B63,西日本学生!$BD:$BL,9,FALSE),0)</f>
        <v>0</v>
      </c>
      <c r="G63" s="14">
        <f>IFERROR(VLOOKUP($B63,秋関!$BD:$BL,9,FALSE),0)</f>
        <v>0</v>
      </c>
      <c r="H63" s="14">
        <f>IFERROR(VLOOKUP($B63,新人戦!$BD:$BL,9,FALSE),0)</f>
        <v>441</v>
      </c>
      <c r="I63" s="150">
        <f>LARGE(E63:H63,1)+LARGE(E63:H63,2)</f>
        <v>441</v>
      </c>
    </row>
    <row r="64" spans="1:9" x14ac:dyDescent="0.15">
      <c r="A64" s="2">
        <f>RANK($I64,$I:$I)</f>
        <v>63</v>
      </c>
      <c r="B64" s="183" t="s">
        <v>158</v>
      </c>
      <c r="C64" s="6" t="str">
        <f>IFERROR(VLOOKUP($B64,選手!$A:$C,2,FALSE),"")</f>
        <v>甲南大学</v>
      </c>
      <c r="D64" s="6">
        <f>IFERROR(VLOOKUP($B64,選手!$A:$C,3,FALSE),"")</f>
        <v>4</v>
      </c>
      <c r="E64" s="14">
        <f>IFERROR(VLOOKUP($B64,春関!$BD:$BL,9,FALSE),0)</f>
        <v>438</v>
      </c>
      <c r="F64" s="14">
        <f>IFERROR(VLOOKUP($B64,西日本学生!$BD:$BL,9,FALSE),0)</f>
        <v>0</v>
      </c>
      <c r="G64" s="14">
        <f>IFERROR(VLOOKUP($B64,秋関!$BD:$BL,9,FALSE),0)</f>
        <v>0</v>
      </c>
      <c r="H64" s="14">
        <f>IFERROR(VLOOKUP($B64,新人戦!$BD:$BL,9,FALSE),0)</f>
        <v>0</v>
      </c>
      <c r="I64" s="150">
        <f>LARGE(E64:H64,1)+LARGE(E64:H64,2)</f>
        <v>438</v>
      </c>
    </row>
    <row r="65" spans="1:9" x14ac:dyDescent="0.15">
      <c r="A65" s="2">
        <f>RANK($I65,$I:$I)</f>
        <v>63</v>
      </c>
      <c r="B65" s="180" t="s">
        <v>525</v>
      </c>
      <c r="C65" s="6" t="str">
        <f>IFERROR(VLOOKUP($B65,選手!$A:$C,2,FALSE),"")</f>
        <v>大阪産業大学</v>
      </c>
      <c r="D65" s="52">
        <v>3</v>
      </c>
      <c r="E65" s="14">
        <f>IFERROR(VLOOKUP($B65,春関!$BD:$BL,9,FALSE),0)</f>
        <v>0</v>
      </c>
      <c r="F65" s="14">
        <f>IFERROR(VLOOKUP($B65,西日本学生!$BD:$BL,9,FALSE),0)</f>
        <v>0</v>
      </c>
      <c r="G65" s="14">
        <f>IFERROR(VLOOKUP($B65,秋関!$BD:$BL,9,FALSE),0)</f>
        <v>438</v>
      </c>
      <c r="H65" s="14">
        <f>IFERROR(VLOOKUP($B65,新人戦!$BD:$BL,9,FALSE),0)</f>
        <v>0</v>
      </c>
      <c r="I65" s="150">
        <f>LARGE(E65:H65,1)+LARGE(E65:H65,2)</f>
        <v>438</v>
      </c>
    </row>
    <row r="66" spans="1:9" x14ac:dyDescent="0.15">
      <c r="A66" s="2">
        <f>RANK($I66,$I:$I)</f>
        <v>63</v>
      </c>
      <c r="B66" s="222" t="s">
        <v>1035</v>
      </c>
      <c r="C66" s="6" t="str">
        <f>IFERROR(VLOOKUP($B66,選手!$A:$C,2,FALSE),"")</f>
        <v>大阪産業大学</v>
      </c>
      <c r="D66" s="2">
        <v>1</v>
      </c>
      <c r="E66" s="14">
        <f>IFERROR(VLOOKUP($B66,春関!$BD:$BL,9,FALSE),0)</f>
        <v>0</v>
      </c>
      <c r="F66" s="14">
        <f>IFERROR(VLOOKUP($B66,西日本学生!$BD:$BL,9,FALSE),0)</f>
        <v>0</v>
      </c>
      <c r="G66" s="14">
        <f>IFERROR(VLOOKUP($B66,秋関!$BD:$BL,9,FALSE),0)</f>
        <v>0</v>
      </c>
      <c r="H66" s="14">
        <f>IFERROR(VLOOKUP($B66,新人戦!$BD:$BL,9,FALSE),0)</f>
        <v>438</v>
      </c>
      <c r="I66" s="150">
        <f>LARGE(E66:H66,1)+LARGE(E66:H66,2)</f>
        <v>438</v>
      </c>
    </row>
    <row r="67" spans="1:9" x14ac:dyDescent="0.15">
      <c r="A67" s="2">
        <f>RANK($I67,$I:$I)</f>
        <v>66</v>
      </c>
      <c r="B67" s="223" t="s">
        <v>1036</v>
      </c>
      <c r="C67" s="6" t="str">
        <f>IFERROR(VLOOKUP($B67,選手!$A:$C,2,FALSE),"")</f>
        <v>近畿大学</v>
      </c>
      <c r="D67" s="2">
        <v>1</v>
      </c>
      <c r="E67" s="14">
        <f>IFERROR(VLOOKUP($B67,春関!$BD:$BL,9,FALSE),0)</f>
        <v>0</v>
      </c>
      <c r="F67" s="14">
        <f>IFERROR(VLOOKUP($B67,西日本学生!$BD:$BL,9,FALSE),0)</f>
        <v>0</v>
      </c>
      <c r="G67" s="14">
        <f>IFERROR(VLOOKUP($B67,秋関!$BD:$BL,9,FALSE),0)</f>
        <v>0</v>
      </c>
      <c r="H67" s="14">
        <f>IFERROR(VLOOKUP($B67,新人戦!$BD:$BL,9,FALSE),0)</f>
        <v>434</v>
      </c>
      <c r="I67" s="150">
        <f>LARGE(E67:H67,1)+LARGE(E67:H67,2)</f>
        <v>434</v>
      </c>
    </row>
    <row r="68" spans="1:9" x14ac:dyDescent="0.15">
      <c r="A68" s="2">
        <f>RANK($I68,$I:$I)</f>
        <v>67</v>
      </c>
      <c r="B68" s="183" t="s">
        <v>279</v>
      </c>
      <c r="C68" s="6" t="str">
        <f>IFERROR(VLOOKUP($B68,選手!$A:$C,2,FALSE),"")</f>
        <v>関西学院大学</v>
      </c>
      <c r="D68" s="6">
        <f>IFERROR(VLOOKUP($B68,選手!$A:$C,3,FALSE),"")</f>
        <v>3</v>
      </c>
      <c r="E68" s="14">
        <f>IFERROR(VLOOKUP($B68,春関!$BD:$BL,9,FALSE),0)</f>
        <v>423</v>
      </c>
      <c r="F68" s="14">
        <f>IFERROR(VLOOKUP($B68,西日本学生!$BD:$BL,9,FALSE),0)</f>
        <v>0</v>
      </c>
      <c r="G68" s="14">
        <f>IFERROR(VLOOKUP($B68,秋関!$BD:$BL,9,FALSE),0)</f>
        <v>0</v>
      </c>
      <c r="H68" s="14">
        <f>IFERROR(VLOOKUP($B68,新人戦!$BD:$BL,9,FALSE),0)</f>
        <v>0</v>
      </c>
      <c r="I68" s="150">
        <f>LARGE(E68:H68,1)+LARGE(E68:H68,2)</f>
        <v>423</v>
      </c>
    </row>
    <row r="69" spans="1:9" x14ac:dyDescent="0.15">
      <c r="A69" s="2">
        <f>RANK($I69,$I:$I)</f>
        <v>67</v>
      </c>
      <c r="B69" s="180" t="s">
        <v>522</v>
      </c>
      <c r="C69" s="6" t="str">
        <f>IFERROR(VLOOKUP($B69,選手!$A:$C,2,FALSE),"")</f>
        <v>近畿大学</v>
      </c>
      <c r="D69" s="52">
        <v>2</v>
      </c>
      <c r="E69" s="14">
        <f>IFERROR(VLOOKUP($B69,春関!$BD:$BL,9,FALSE),0)</f>
        <v>0</v>
      </c>
      <c r="F69" s="14">
        <f>IFERROR(VLOOKUP($B69,西日本学生!$BD:$BL,9,FALSE),0)</f>
        <v>0</v>
      </c>
      <c r="G69" s="14">
        <f>IFERROR(VLOOKUP($B69,秋関!$BD:$BL,9,FALSE),0)</f>
        <v>423</v>
      </c>
      <c r="H69" s="14">
        <f>IFERROR(VLOOKUP($B69,新人戦!$BD:$BL,9,FALSE),0)</f>
        <v>0</v>
      </c>
      <c r="I69" s="150">
        <f>LARGE(E69:H69,1)+LARGE(E69:H69,2)</f>
        <v>423</v>
      </c>
    </row>
    <row r="70" spans="1:9" x14ac:dyDescent="0.15">
      <c r="A70" s="2">
        <f>RANK($I70,$I:$I)</f>
        <v>69</v>
      </c>
      <c r="B70" s="223" t="s">
        <v>1037</v>
      </c>
      <c r="C70" s="6" t="str">
        <f>IFERROR(VLOOKUP($B70,選手!$A:$C,2,FALSE),"")</f>
        <v>大阪大学</v>
      </c>
      <c r="D70" s="2">
        <v>1</v>
      </c>
      <c r="E70" s="14">
        <f>IFERROR(VLOOKUP($B70,春関!$BD:$BL,9,FALSE),0)</f>
        <v>0</v>
      </c>
      <c r="F70" s="14">
        <f>IFERROR(VLOOKUP($B70,西日本学生!$BD:$BL,9,FALSE),0)</f>
        <v>0</v>
      </c>
      <c r="G70" s="14">
        <f>IFERROR(VLOOKUP($B70,秋関!$BD:$BL,9,FALSE),0)</f>
        <v>0</v>
      </c>
      <c r="H70" s="14">
        <f>IFERROR(VLOOKUP($B70,新人戦!$BD:$BL,9,FALSE),0)</f>
        <v>421</v>
      </c>
      <c r="I70" s="150">
        <f>LARGE(E70:H70,1)+LARGE(E70:H70,2)</f>
        <v>421</v>
      </c>
    </row>
    <row r="71" spans="1:9" x14ac:dyDescent="0.15">
      <c r="A71" s="2">
        <f>RANK($I71,$I:$I)</f>
        <v>70</v>
      </c>
      <c r="B71" s="223" t="s">
        <v>1038</v>
      </c>
      <c r="C71" s="6" t="str">
        <f>IFERROR(VLOOKUP($B71,選手!$A:$C,2,FALSE),"")</f>
        <v>神戸大学</v>
      </c>
      <c r="D71" s="2">
        <v>1</v>
      </c>
      <c r="E71" s="14">
        <f>IFERROR(VLOOKUP($B71,春関!$BD:$BL,9,FALSE),0)</f>
        <v>0</v>
      </c>
      <c r="F71" s="14">
        <f>IFERROR(VLOOKUP($B71,西日本学生!$BD:$BL,9,FALSE),0)</f>
        <v>0</v>
      </c>
      <c r="G71" s="14">
        <f>IFERROR(VLOOKUP($B71,秋関!$BD:$BL,9,FALSE),0)</f>
        <v>0</v>
      </c>
      <c r="H71" s="14">
        <f>IFERROR(VLOOKUP($B71,新人戦!$BD:$BL,9,FALSE),0)</f>
        <v>420</v>
      </c>
      <c r="I71" s="150">
        <f>LARGE(E71:H71,1)+LARGE(E71:H71,2)</f>
        <v>420</v>
      </c>
    </row>
    <row r="72" spans="1:9" x14ac:dyDescent="0.15">
      <c r="A72" s="2">
        <f>RANK($I72,$I:$I)</f>
        <v>71</v>
      </c>
      <c r="B72" s="183" t="s">
        <v>316</v>
      </c>
      <c r="C72" s="6" t="str">
        <f>IFERROR(VLOOKUP($B72,選手!$A:$C,2,FALSE),"")</f>
        <v>近畿大学</v>
      </c>
      <c r="D72" s="6">
        <f>IFERROR(VLOOKUP($B72,選手!$A:$C,3,FALSE),"")</f>
        <v>2</v>
      </c>
      <c r="E72" s="14">
        <f>IFERROR(VLOOKUP($B72,春関!$BD:$BL,9,FALSE),0)</f>
        <v>419</v>
      </c>
      <c r="F72" s="14">
        <f>IFERROR(VLOOKUP($B72,西日本学生!$BD:$BL,9,FALSE),0)</f>
        <v>0</v>
      </c>
      <c r="G72" s="14">
        <f>IFERROR(VLOOKUP($B72,秋関!$BD:$BL,9,FALSE),0)</f>
        <v>0</v>
      </c>
      <c r="H72" s="14">
        <f>IFERROR(VLOOKUP($B72,新人戦!$BD:$BL,9,FALSE),0)</f>
        <v>0</v>
      </c>
      <c r="I72" s="150">
        <f>LARGE(E72:H72,1)+LARGE(E72:H72,2)</f>
        <v>419</v>
      </c>
    </row>
    <row r="73" spans="1:9" x14ac:dyDescent="0.15">
      <c r="A73" s="2">
        <f>RANK($I73,$I:$I)</f>
        <v>72</v>
      </c>
      <c r="B73" s="180" t="s">
        <v>503</v>
      </c>
      <c r="C73" s="6" t="str">
        <f>IFERROR(VLOOKUP($B73,選手!$A:$C,2,FALSE),"")</f>
        <v>甲南大学</v>
      </c>
      <c r="D73" s="52">
        <v>1</v>
      </c>
      <c r="E73" s="14">
        <f>IFERROR(VLOOKUP($B73,春関!$BD:$BL,9,FALSE),0)</f>
        <v>0</v>
      </c>
      <c r="F73" s="14">
        <f>IFERROR(VLOOKUP($B73,西日本学生!$BD:$BL,9,FALSE),0)</f>
        <v>0</v>
      </c>
      <c r="G73" s="14">
        <f>IFERROR(VLOOKUP($B73,秋関!$BD:$BL,9,FALSE),0)</f>
        <v>418</v>
      </c>
      <c r="H73" s="14">
        <f>IFERROR(VLOOKUP($B73,新人戦!$BD:$BL,9,FALSE),0)</f>
        <v>0</v>
      </c>
      <c r="I73" s="150">
        <f>LARGE(E73:H73,1)+LARGE(E73:H73,2)</f>
        <v>418</v>
      </c>
    </row>
    <row r="74" spans="1:9" x14ac:dyDescent="0.15">
      <c r="A74" s="2">
        <f>RANK($I74,$I:$I)</f>
        <v>72</v>
      </c>
      <c r="B74" s="180" t="s">
        <v>523</v>
      </c>
      <c r="C74" s="6" t="str">
        <f>IFERROR(VLOOKUP($B74,選手!$A:$C,2,FALSE),"")</f>
        <v>大阪商業大学</v>
      </c>
      <c r="D74" s="52">
        <v>1</v>
      </c>
      <c r="E74" s="14">
        <f>IFERROR(VLOOKUP($B74,春関!$BD:$BL,9,FALSE),0)</f>
        <v>0</v>
      </c>
      <c r="F74" s="14">
        <f>IFERROR(VLOOKUP($B74,西日本学生!$BD:$BL,9,FALSE),0)</f>
        <v>0</v>
      </c>
      <c r="G74" s="14">
        <f>IFERROR(VLOOKUP($B74,秋関!$BD:$BL,9,FALSE),0)</f>
        <v>0</v>
      </c>
      <c r="H74" s="14">
        <f>IFERROR(VLOOKUP($B74,新人戦!$BD:$BL,9,FALSE),0)</f>
        <v>418</v>
      </c>
      <c r="I74" s="150">
        <f>LARGE(E74:H74,1)+LARGE(E74:H74,2)</f>
        <v>418</v>
      </c>
    </row>
    <row r="75" spans="1:9" x14ac:dyDescent="0.15">
      <c r="A75" s="2">
        <f>RANK($I75,$I:$I)</f>
        <v>74</v>
      </c>
      <c r="B75" s="223" t="s">
        <v>1025</v>
      </c>
      <c r="C75" s="6" t="str">
        <f>IFERROR(VLOOKUP($B75,選手!$A:$C,2,FALSE),"")</f>
        <v>立命館大学</v>
      </c>
      <c r="D75" s="2">
        <v>1</v>
      </c>
      <c r="E75" s="14">
        <f>IFERROR(VLOOKUP($B75,春関!$BD:$BL,9,FALSE),0)</f>
        <v>0</v>
      </c>
      <c r="F75" s="14">
        <f>IFERROR(VLOOKUP($B75,西日本学生!$BD:$BL,9,FALSE),0)</f>
        <v>0</v>
      </c>
      <c r="G75" s="14">
        <f>IFERROR(VLOOKUP($B75,秋関!$BD:$BL,9,FALSE),0)</f>
        <v>0</v>
      </c>
      <c r="H75" s="14">
        <f>IFERROR(VLOOKUP($B75,新人戦!$BD:$BL,9,FALSE),0)</f>
        <v>411</v>
      </c>
      <c r="I75" s="150">
        <f>LARGE(E75:H75,1)+LARGE(E75:H75,2)</f>
        <v>411</v>
      </c>
    </row>
    <row r="76" spans="1:9" x14ac:dyDescent="0.15">
      <c r="A76" s="2">
        <f>RANK($I76,$I:$I)</f>
        <v>75</v>
      </c>
      <c r="B76" s="180" t="s">
        <v>532</v>
      </c>
      <c r="C76" s="6" t="str">
        <f>IFERROR(VLOOKUP($B76,選手!$A:$C,2,FALSE),"")</f>
        <v>大阪産業大学</v>
      </c>
      <c r="D76" s="52">
        <v>2</v>
      </c>
      <c r="E76" s="14">
        <f>IFERROR(VLOOKUP($B76,春関!$BD:$BL,9,FALSE),0)</f>
        <v>0</v>
      </c>
      <c r="F76" s="14">
        <f>IFERROR(VLOOKUP($B76,西日本学生!$BD:$BL,9,FALSE),0)</f>
        <v>0</v>
      </c>
      <c r="G76" s="14">
        <f>IFERROR(VLOOKUP($B76,秋関!$BD:$BL,9,FALSE),0)</f>
        <v>409</v>
      </c>
      <c r="H76" s="14">
        <f>IFERROR(VLOOKUP($B76,新人戦!$BD:$BL,9,FALSE),0)</f>
        <v>0</v>
      </c>
      <c r="I76" s="150">
        <f>LARGE(E76:H76,1)+LARGE(E76:H76,2)</f>
        <v>409</v>
      </c>
    </row>
    <row r="77" spans="1:9" x14ac:dyDescent="0.15">
      <c r="A77" s="2">
        <f>RANK($I77,$I:$I)</f>
        <v>75</v>
      </c>
      <c r="B77" s="214" t="s">
        <v>535</v>
      </c>
      <c r="C77" s="6" t="str">
        <f>IFERROR(VLOOKUP($B77,選手!$A:$C,2,FALSE),"")</f>
        <v>同志社大学</v>
      </c>
      <c r="D77" s="52">
        <v>3</v>
      </c>
      <c r="E77" s="14">
        <f>IFERROR(VLOOKUP($B77,春関!$BD:$BL,9,FALSE),0)</f>
        <v>0</v>
      </c>
      <c r="F77" s="14">
        <f>IFERROR(VLOOKUP($B77,西日本学生!$BD:$BL,9,FALSE),0)</f>
        <v>0</v>
      </c>
      <c r="G77" s="14">
        <f>IFERROR(VLOOKUP($B77,秋関!$BD:$BL,9,FALSE),0)</f>
        <v>409</v>
      </c>
      <c r="H77" s="14">
        <f>IFERROR(VLOOKUP($B77,新人戦!$BD:$BL,9,FALSE),0)</f>
        <v>0</v>
      </c>
      <c r="I77" s="150">
        <f>LARGE(E77:H77,1)+LARGE(E77:H77,2)</f>
        <v>409</v>
      </c>
    </row>
    <row r="78" spans="1:9" x14ac:dyDescent="0.15">
      <c r="A78" s="2">
        <f>RANK($I78,$I:$I)</f>
        <v>77</v>
      </c>
      <c r="B78" s="39" t="s">
        <v>337</v>
      </c>
      <c r="C78" s="6" t="str">
        <f>IFERROR(VLOOKUP($B78,選手!$A:$C,2,FALSE),"")</f>
        <v>近畿大学</v>
      </c>
      <c r="D78" s="6">
        <f>IFERROR(VLOOKUP($B78,選手!$A:$C,3,FALSE),"")</f>
        <v>2</v>
      </c>
      <c r="E78" s="14">
        <f>IFERROR(VLOOKUP($B78,春関!$BD:$BL,9,FALSE),0)</f>
        <v>406</v>
      </c>
      <c r="F78" s="14">
        <f>IFERROR(VLOOKUP($B78,西日本学生!$BD:$BL,9,FALSE),0)</f>
        <v>0</v>
      </c>
      <c r="G78" s="14">
        <f>IFERROR(VLOOKUP($B78,秋関!$BD:$BL,9,FALSE),0)</f>
        <v>0</v>
      </c>
      <c r="H78" s="14">
        <f>IFERROR(VLOOKUP($B78,新人戦!$BD:$BL,9,FALSE),0)</f>
        <v>0</v>
      </c>
      <c r="I78" s="150">
        <f>LARGE(E78:H78,1)+LARGE(E78:H78,2)</f>
        <v>406</v>
      </c>
    </row>
    <row r="79" spans="1:9" x14ac:dyDescent="0.15">
      <c r="A79" s="2">
        <f>RANK($I79,$I:$I)</f>
        <v>78</v>
      </c>
      <c r="B79" s="6" t="s">
        <v>539</v>
      </c>
      <c r="C79" s="6" t="str">
        <f>IFERROR(VLOOKUP($B79,選手!$A:$C,2,FALSE),"")</f>
        <v>大阪大学</v>
      </c>
      <c r="D79" s="52">
        <v>1</v>
      </c>
      <c r="E79" s="14">
        <f>IFERROR(VLOOKUP($B79,春関!$BD:$BL,9,FALSE),0)</f>
        <v>0</v>
      </c>
      <c r="F79" s="14">
        <f>IFERROR(VLOOKUP($B79,西日本学生!$BD:$BL,9,FALSE),0)</f>
        <v>0</v>
      </c>
      <c r="G79" s="14">
        <f>IFERROR(VLOOKUP($B79,秋関!$BD:$BL,9,FALSE),0)</f>
        <v>401</v>
      </c>
      <c r="H79" s="14">
        <f>IFERROR(VLOOKUP($B79,新人戦!$BD:$BL,9,FALSE),0)</f>
        <v>0</v>
      </c>
      <c r="I79" s="150">
        <f>LARGE(E79:H79,1)+LARGE(E79:H79,2)</f>
        <v>401</v>
      </c>
    </row>
    <row r="80" spans="1:9" x14ac:dyDescent="0.15">
      <c r="A80" s="2">
        <f>RANK($I80,$I:$I)</f>
        <v>79</v>
      </c>
      <c r="B80" s="39" t="s">
        <v>285</v>
      </c>
      <c r="C80" s="6" t="str">
        <f>IFERROR(VLOOKUP($B80,選手!$A:$C,2,FALSE),"")</f>
        <v>関西学院大学</v>
      </c>
      <c r="D80" s="6">
        <f>IFERROR(VLOOKUP($B80,選手!$A:$C,3,FALSE),"")</f>
        <v>2</v>
      </c>
      <c r="E80" s="14">
        <f>IFERROR(VLOOKUP($B80,春関!$BD:$BL,9,FALSE),0)</f>
        <v>397</v>
      </c>
      <c r="F80" s="14">
        <f>IFERROR(VLOOKUP($B80,西日本学生!$BD:$BL,9,FALSE),0)</f>
        <v>0</v>
      </c>
      <c r="G80" s="14">
        <f>IFERROR(VLOOKUP($B80,秋関!$BD:$BL,9,FALSE),0)</f>
        <v>0</v>
      </c>
      <c r="H80" s="14">
        <f>IFERROR(VLOOKUP($B80,新人戦!$BD:$BL,9,FALSE),0)</f>
        <v>0</v>
      </c>
      <c r="I80" s="150">
        <f>LARGE(E80:H80,1)+LARGE(E80:H80,2)</f>
        <v>397</v>
      </c>
    </row>
    <row r="81" spans="1:9" x14ac:dyDescent="0.15">
      <c r="A81" s="2">
        <f>RANK($I81,$I:$I)</f>
        <v>80</v>
      </c>
      <c r="B81" s="39" t="s">
        <v>304</v>
      </c>
      <c r="C81" s="6" t="str">
        <f>IFERROR(VLOOKUP($B81,選手!$A:$C,2,FALSE),"")</f>
        <v>同志社大学</v>
      </c>
      <c r="D81" s="6">
        <f>IFERROR(VLOOKUP($B81,選手!$A:$C,3,FALSE),"")</f>
        <v>3</v>
      </c>
      <c r="E81" s="14">
        <f>IFERROR(VLOOKUP($B81,春関!$BD:$BL,9,FALSE),0)</f>
        <v>384</v>
      </c>
      <c r="F81" s="14">
        <f>IFERROR(VLOOKUP($B81,西日本学生!$BD:$BL,9,FALSE),0)</f>
        <v>0</v>
      </c>
      <c r="G81" s="14">
        <f>IFERROR(VLOOKUP($B81,秋関!$BD:$BL,9,FALSE),0)</f>
        <v>0</v>
      </c>
      <c r="H81" s="14">
        <f>IFERROR(VLOOKUP($B81,新人戦!$BD:$BL,9,FALSE),0)</f>
        <v>0</v>
      </c>
      <c r="I81" s="150">
        <f>LARGE(E81:H81,1)+LARGE(E81:H81,2)</f>
        <v>384</v>
      </c>
    </row>
    <row r="82" spans="1:9" x14ac:dyDescent="0.15">
      <c r="A82" s="2">
        <f>RANK($I82,$I:$I)</f>
        <v>81</v>
      </c>
      <c r="B82" s="6" t="s">
        <v>499</v>
      </c>
      <c r="C82" s="6" t="str">
        <f>IFERROR(VLOOKUP($B82,選手!$A:$C,2,FALSE),"")</f>
        <v>京都大学</v>
      </c>
      <c r="D82" s="52">
        <v>1</v>
      </c>
      <c r="E82" s="14">
        <f>IFERROR(VLOOKUP($B82,春関!$BD:$BL,9,FALSE),0)</f>
        <v>0</v>
      </c>
      <c r="F82" s="14">
        <f>IFERROR(VLOOKUP($B82,西日本学生!$BD:$BL,9,FALSE),0)</f>
        <v>0</v>
      </c>
      <c r="G82" s="14">
        <f>IFERROR(VLOOKUP($B82,秋関!$BD:$BL,9,FALSE),0)</f>
        <v>0</v>
      </c>
      <c r="H82" s="14">
        <f>IFERROR(VLOOKUP($B82,新人戦!$BD:$BL,9,FALSE),0)</f>
        <v>383</v>
      </c>
      <c r="I82" s="150">
        <f>LARGE(E82:H82,1)+LARGE(E82:H82,2)</f>
        <v>383</v>
      </c>
    </row>
    <row r="83" spans="1:9" x14ac:dyDescent="0.15">
      <c r="A83" s="2">
        <f>RANK($I83,$I:$I)</f>
        <v>81</v>
      </c>
      <c r="B83" s="6" t="s">
        <v>505</v>
      </c>
      <c r="C83" s="6" t="str">
        <f>IFERROR(VLOOKUP($B83,選手!$A:$C,2,FALSE),"")</f>
        <v>近畿大学</v>
      </c>
      <c r="D83" s="52">
        <v>1</v>
      </c>
      <c r="E83" s="14">
        <f>IFERROR(VLOOKUP($B83,春関!$BD:$BL,9,FALSE),0)</f>
        <v>0</v>
      </c>
      <c r="F83" s="14">
        <f>IFERROR(VLOOKUP($B83,西日本学生!$BD:$BL,9,FALSE),0)</f>
        <v>0</v>
      </c>
      <c r="G83" s="14">
        <f>IFERROR(VLOOKUP($B83,秋関!$BD:$BL,9,FALSE),0)</f>
        <v>0</v>
      </c>
      <c r="H83" s="14">
        <f>IFERROR(VLOOKUP($B83,新人戦!$BD:$BL,9,FALSE),0)</f>
        <v>383</v>
      </c>
      <c r="I83" s="150">
        <f>LARGE(E83:H83,1)+LARGE(E83:H83,2)</f>
        <v>383</v>
      </c>
    </row>
    <row r="84" spans="1:9" x14ac:dyDescent="0.15">
      <c r="A84" s="2">
        <f>RANK($I84,$I:$I)</f>
        <v>83</v>
      </c>
      <c r="B84" s="43" t="s">
        <v>1040</v>
      </c>
      <c r="C84" s="6" t="str">
        <f>IFERROR(VLOOKUP($B84,選手!$A:$C,2,FALSE),"")</f>
        <v>大阪大学</v>
      </c>
      <c r="D84" s="221">
        <v>1</v>
      </c>
      <c r="E84" s="14">
        <f>IFERROR(VLOOKUP($B84,春関!$BD:$BL,9,FALSE),0)</f>
        <v>0</v>
      </c>
      <c r="F84" s="14">
        <f>IFERROR(VLOOKUP($B84,西日本学生!$BD:$BL,9,FALSE),0)</f>
        <v>0</v>
      </c>
      <c r="G84" s="14">
        <f>IFERROR(VLOOKUP($B84,秋関!$BD:$BL,9,FALSE),0)</f>
        <v>0</v>
      </c>
      <c r="H84" s="14">
        <f>IFERROR(VLOOKUP($B84,新人戦!$BD:$BL,9,FALSE),0)</f>
        <v>382</v>
      </c>
      <c r="I84" s="150">
        <f>LARGE(E84:H84,1)+LARGE(E84:H84,2)</f>
        <v>382</v>
      </c>
    </row>
    <row r="85" spans="1:9" x14ac:dyDescent="0.15">
      <c r="A85" s="2">
        <f>RANK($I85,$I:$I)</f>
        <v>84</v>
      </c>
      <c r="B85" s="6" t="s">
        <v>475</v>
      </c>
      <c r="C85" s="6" t="str">
        <f>IFERROR(VLOOKUP($B85,選手!$A:$C,2,FALSE),"")</f>
        <v>京都産業大学</v>
      </c>
      <c r="D85" s="52">
        <v>2</v>
      </c>
      <c r="E85" s="14">
        <f>IFERROR(VLOOKUP($B85,春関!$BD:$BL,9,FALSE),0)</f>
        <v>0</v>
      </c>
      <c r="F85" s="14">
        <f>IFERROR(VLOOKUP($B85,西日本学生!$BD:$BL,9,FALSE),0)</f>
        <v>0</v>
      </c>
      <c r="G85" s="14">
        <f>IFERROR(VLOOKUP($B85,秋関!$BD:$BL,9,FALSE),0)</f>
        <v>374</v>
      </c>
      <c r="H85" s="14">
        <f>IFERROR(VLOOKUP($B85,新人戦!$BD:$BL,9,FALSE),0)</f>
        <v>0</v>
      </c>
      <c r="I85" s="150">
        <f>LARGE(E85:H85,1)+LARGE(E85:H85,2)</f>
        <v>374</v>
      </c>
    </row>
    <row r="86" spans="1:9" x14ac:dyDescent="0.15">
      <c r="A86" s="2">
        <f>RANK($I86,$I:$I)</f>
        <v>85</v>
      </c>
      <c r="B86" s="43" t="s">
        <v>221</v>
      </c>
      <c r="C86" s="6" t="str">
        <f>IFERROR(VLOOKUP($B86,選手!$A:$C,2,FALSE),"")</f>
        <v>大阪大学</v>
      </c>
      <c r="D86" s="221">
        <v>1</v>
      </c>
      <c r="E86" s="14">
        <f>IFERROR(VLOOKUP($B86,春関!$BD:$BL,9,FALSE),0)</f>
        <v>0</v>
      </c>
      <c r="F86" s="14">
        <f>IFERROR(VLOOKUP($B86,西日本学生!$BD:$BL,9,FALSE),0)</f>
        <v>0</v>
      </c>
      <c r="G86" s="14">
        <f>IFERROR(VLOOKUP($B86,秋関!$BD:$BL,9,FALSE),0)</f>
        <v>0</v>
      </c>
      <c r="H86" s="14">
        <f>IFERROR(VLOOKUP($B86,新人戦!$BD:$BL,9,FALSE),0)</f>
        <v>365</v>
      </c>
      <c r="I86" s="150">
        <f>LARGE(E86:H86,1)+LARGE(E86:H86,2)</f>
        <v>365</v>
      </c>
    </row>
    <row r="87" spans="1:9" x14ac:dyDescent="0.15">
      <c r="A87" s="2">
        <f>RANK($I87,$I:$I)</f>
        <v>86</v>
      </c>
      <c r="B87" s="6" t="s">
        <v>184</v>
      </c>
      <c r="C87" s="6" t="str">
        <f>IFERROR(VLOOKUP($B87,選手!$A:$C,2,FALSE),"")</f>
        <v>甲南大学</v>
      </c>
      <c r="D87" s="52">
        <v>1</v>
      </c>
      <c r="E87" s="14">
        <f>IFERROR(VLOOKUP($B87,春関!$BD:$BL,9,FALSE),0)</f>
        <v>0</v>
      </c>
      <c r="F87" s="14">
        <f>IFERROR(VLOOKUP($B87,西日本学生!$BD:$BL,9,FALSE),0)</f>
        <v>0</v>
      </c>
      <c r="G87" s="14">
        <f>IFERROR(VLOOKUP($B87,秋関!$BD:$BL,9,FALSE),0)</f>
        <v>0</v>
      </c>
      <c r="H87" s="14">
        <f>IFERROR(VLOOKUP($B87,新人戦!$BD:$BL,9,FALSE),0)</f>
        <v>359</v>
      </c>
      <c r="I87" s="150">
        <f>LARGE(E87:H87,1)+LARGE(E87:H87,2)</f>
        <v>359</v>
      </c>
    </row>
    <row r="88" spans="1:9" x14ac:dyDescent="0.15">
      <c r="A88" s="2">
        <f>RANK($I88,$I:$I)</f>
        <v>87</v>
      </c>
      <c r="B88" s="6" t="s">
        <v>528</v>
      </c>
      <c r="C88" s="6" t="str">
        <f>IFERROR(VLOOKUP($B88,選手!$A:$C,2,FALSE),"")</f>
        <v>大阪大学</v>
      </c>
      <c r="D88" s="52">
        <v>2</v>
      </c>
      <c r="E88" s="14">
        <f>IFERROR(VLOOKUP($B88,春関!$BD:$BL,9,FALSE),0)</f>
        <v>0</v>
      </c>
      <c r="F88" s="14">
        <f>IFERROR(VLOOKUP($B88,西日本学生!$BD:$BL,9,FALSE),0)</f>
        <v>0</v>
      </c>
      <c r="G88" s="14">
        <f>IFERROR(VLOOKUP($B88,秋関!$BD:$BL,9,FALSE),0)</f>
        <v>273</v>
      </c>
      <c r="H88" s="14">
        <f>IFERROR(VLOOKUP($B88,新人戦!$BD:$BL,9,FALSE),0)</f>
        <v>0</v>
      </c>
      <c r="I88" s="150">
        <f>LARGE(E88:H88,1)+LARGE(E88:H88,2)</f>
        <v>273</v>
      </c>
    </row>
    <row r="89" spans="1:9" x14ac:dyDescent="0.15">
      <c r="A89" s="2">
        <f>RANK($I89,$I:$I)</f>
        <v>88</v>
      </c>
      <c r="B89" s="6" t="s">
        <v>540</v>
      </c>
      <c r="C89" s="6" t="str">
        <f>IFERROR(VLOOKUP($B89,選手!$A:$C,2,FALSE),"")</f>
        <v>京都大学</v>
      </c>
      <c r="D89" s="52">
        <v>1</v>
      </c>
      <c r="E89" s="14">
        <f>IFERROR(VLOOKUP($B89,春関!$BD:$BL,9,FALSE),0)</f>
        <v>0</v>
      </c>
      <c r="F89" s="14">
        <f>IFERROR(VLOOKUP($B89,西日本学生!$BD:$BL,9,FALSE),0)</f>
        <v>0</v>
      </c>
      <c r="G89" s="14">
        <f>IFERROR(VLOOKUP($B89,秋関!$BD:$BL,9,FALSE),0)</f>
        <v>0</v>
      </c>
      <c r="H89" s="14">
        <f>IFERROR(VLOOKUP($B89,新人戦!$BD:$BL,9,FALSE),0)</f>
        <v>137</v>
      </c>
      <c r="I89" s="150">
        <f>LARGE(E89:H89,1)+LARGE(E89:H89,2)</f>
        <v>137</v>
      </c>
    </row>
    <row r="90" spans="1:9" x14ac:dyDescent="0.15">
      <c r="A90" s="2">
        <f>RANK($I90,$I:$I)</f>
        <v>89</v>
      </c>
      <c r="B90" s="39" t="s">
        <v>205</v>
      </c>
      <c r="C90" s="6" t="str">
        <f>IFERROR(VLOOKUP($B90,選手!$A:$C,2,FALSE),"")</f>
        <v>大阪大学</v>
      </c>
      <c r="D90" s="6">
        <f>IFERROR(VLOOKUP($B90,選手!$A:$C,3,FALSE),"")</f>
        <v>4</v>
      </c>
      <c r="E90" s="14">
        <f>IFERROR(VLOOKUP($B90,春関!$BD:$BL,9,FALSE),0)</f>
        <v>0</v>
      </c>
      <c r="F90" s="14">
        <f>IFERROR(VLOOKUP($B90,西日本学生!$BD:$BL,9,FALSE),0)</f>
        <v>0</v>
      </c>
      <c r="G90" s="14">
        <f>IFERROR(VLOOKUP($B90,秋関!$BD:$BL,9,FALSE),0)</f>
        <v>0</v>
      </c>
      <c r="H90" s="14">
        <f>IFERROR(VLOOKUP($B90,新人戦!$BD:$BL,9,FALSE),0)</f>
        <v>0</v>
      </c>
      <c r="I90" s="150">
        <f>LARGE(E90:H90,1)+LARGE(E90:H90,2)</f>
        <v>0</v>
      </c>
    </row>
    <row r="91" spans="1:9" x14ac:dyDescent="0.15">
      <c r="A91" s="2">
        <f>RANK($I91,$I:$I)</f>
        <v>89</v>
      </c>
      <c r="B91" s="6" t="s">
        <v>493</v>
      </c>
      <c r="C91" s="6" t="str">
        <f>IFERROR(VLOOKUP($B91,選手!$A:$C,2,FALSE),"")</f>
        <v>甲南大学</v>
      </c>
      <c r="D91" s="52">
        <v>1</v>
      </c>
      <c r="E91" s="14">
        <f>IFERROR(VLOOKUP($B91,春関!$BD:$BL,9,FALSE),0)</f>
        <v>0</v>
      </c>
      <c r="F91" s="14">
        <f>IFERROR(VLOOKUP($B91,西日本学生!$BD:$BL,9,FALSE),0)</f>
        <v>0</v>
      </c>
      <c r="G91" s="14">
        <f>IFERROR(VLOOKUP($B91,秋関!$BD:$BL,9,FALSE),0)</f>
        <v>0</v>
      </c>
      <c r="H91" s="14">
        <f>IFERROR(VLOOKUP($B91,新人戦!$BD:$BL,9,FALSE),0)</f>
        <v>0</v>
      </c>
      <c r="I91" s="150">
        <f>LARGE(E91:H91,1)+LARGE(E91:H91,2)</f>
        <v>0</v>
      </c>
    </row>
    <row r="92" spans="1:9" x14ac:dyDescent="0.15">
      <c r="A92" s="2">
        <f>RANK($I92,$I:$I)</f>
        <v>89</v>
      </c>
      <c r="B92" s="6" t="s">
        <v>530</v>
      </c>
      <c r="C92" s="6" t="str">
        <f>IFERROR(VLOOKUP($B92,選手!$A:$C,2,FALSE),"")</f>
        <v>大阪産業大学</v>
      </c>
      <c r="D92" s="52">
        <v>1</v>
      </c>
      <c r="E92" s="14">
        <f>IFERROR(VLOOKUP($B92,春関!$BD:$BL,9,FALSE),0)</f>
        <v>0</v>
      </c>
      <c r="F92" s="14">
        <f>IFERROR(VLOOKUP($B92,西日本学生!$BD:$BL,9,FALSE),0)</f>
        <v>0</v>
      </c>
      <c r="G92" s="14">
        <f>IFERROR(VLOOKUP($B92,秋関!$BD:$BL,9,FALSE),0)</f>
        <v>0</v>
      </c>
      <c r="H92" s="14">
        <f>IFERROR(VLOOKUP($B92,新人戦!$BD:$BL,9,FALSE),0)</f>
        <v>0</v>
      </c>
      <c r="I92" s="150">
        <f>LARGE(E92:H92,1)+LARGE(E92:H92,2)</f>
        <v>0</v>
      </c>
    </row>
    <row r="93" spans="1:9" x14ac:dyDescent="0.15">
      <c r="A93" s="2">
        <f>RANK($I93,$I:$I)</f>
        <v>89</v>
      </c>
      <c r="B93" s="6" t="s">
        <v>167</v>
      </c>
      <c r="C93" s="6" t="str">
        <f>IFERROR(VLOOKUP($B93,選手!$A:$C,2,FALSE),"")</f>
        <v>甲南大学</v>
      </c>
      <c r="D93" s="52">
        <v>3</v>
      </c>
      <c r="E93" s="14">
        <f>IFERROR(VLOOKUP($B93,春関!$BD:$BL,9,FALSE),0)</f>
        <v>0</v>
      </c>
      <c r="F93" s="14">
        <f>IFERROR(VLOOKUP($B93,西日本学生!$BD:$BL,9,FALSE),0)</f>
        <v>0</v>
      </c>
      <c r="G93" s="14">
        <f>IFERROR(VLOOKUP($B93,秋関!$BD:$BL,9,FALSE),0)</f>
        <v>0</v>
      </c>
      <c r="H93" s="14">
        <f>IFERROR(VLOOKUP($B93,新人戦!$BD:$BL,9,FALSE),0)</f>
        <v>0</v>
      </c>
      <c r="I93" s="150">
        <f>LARGE(E93:H93,1)+LARGE(E93:H93,2)</f>
        <v>0</v>
      </c>
    </row>
    <row r="94" spans="1:9" x14ac:dyDescent="0.15">
      <c r="A94" s="2">
        <f>RANK($I94,$I:$I)</f>
        <v>89</v>
      </c>
      <c r="B94" s="6" t="s">
        <v>160</v>
      </c>
      <c r="C94" s="6" t="str">
        <f>IFERROR(VLOOKUP($B94,選手!$A:$C,2,FALSE),"")</f>
        <v>甲南大学</v>
      </c>
      <c r="D94" s="52">
        <v>4</v>
      </c>
      <c r="E94" s="14">
        <f>IFERROR(VLOOKUP($B94,春関!$BD:$BL,9,FALSE),0)</f>
        <v>0</v>
      </c>
      <c r="F94" s="14">
        <f>IFERROR(VLOOKUP($B94,西日本学生!$BD:$BL,9,FALSE),0)</f>
        <v>0</v>
      </c>
      <c r="G94" s="14">
        <f>IFERROR(VLOOKUP($B94,秋関!$BD:$BL,9,FALSE),0)</f>
        <v>0</v>
      </c>
      <c r="H94" s="14">
        <f>IFERROR(VLOOKUP($B94,新人戦!$BD:$BL,9,FALSE),0)</f>
        <v>0</v>
      </c>
      <c r="I94" s="150">
        <f>LARGE(E94:H94,1)+LARGE(E94:H94,2)</f>
        <v>0</v>
      </c>
    </row>
    <row r="95" spans="1:9" x14ac:dyDescent="0.15">
      <c r="A95" s="2">
        <f>RANK($I95,$I:$I)</f>
        <v>89</v>
      </c>
      <c r="B95" s="6" t="s">
        <v>534</v>
      </c>
      <c r="C95" s="6" t="str">
        <f>IFERROR(VLOOKUP($B95,選手!$A:$C,2,FALSE),"")</f>
        <v>大阪産業大学</v>
      </c>
      <c r="D95" s="52">
        <v>2</v>
      </c>
      <c r="E95" s="14">
        <f>IFERROR(VLOOKUP($B95,春関!$BD:$BL,9,FALSE),0)</f>
        <v>0</v>
      </c>
      <c r="F95" s="14">
        <f>IFERROR(VLOOKUP($B95,西日本学生!$BD:$BL,9,FALSE),0)</f>
        <v>0</v>
      </c>
      <c r="G95" s="14">
        <f>IFERROR(VLOOKUP($B95,秋関!$BD:$BL,9,FALSE),0)</f>
        <v>0</v>
      </c>
      <c r="H95" s="14">
        <f>IFERROR(VLOOKUP($B95,新人戦!$BD:$BL,9,FALSE),0)</f>
        <v>0</v>
      </c>
      <c r="I95" s="150">
        <f>LARGE(E95:H95,1)+LARGE(E95:H95,2)</f>
        <v>0</v>
      </c>
    </row>
    <row r="96" spans="1:9" x14ac:dyDescent="0.15">
      <c r="A96" s="2">
        <f>RANK($I96,$I:$I)</f>
        <v>89</v>
      </c>
      <c r="B96" s="6" t="s">
        <v>504</v>
      </c>
      <c r="C96" s="6" t="str">
        <f>IFERROR(VLOOKUP($B96,選手!$A:$C,2,FALSE),"")</f>
        <v>近畿大学</v>
      </c>
      <c r="D96" s="52">
        <v>1</v>
      </c>
      <c r="E96" s="14">
        <f>IFERROR(VLOOKUP($B96,春関!$BD:$BL,9,FALSE),0)</f>
        <v>0</v>
      </c>
      <c r="F96" s="14">
        <f>IFERROR(VLOOKUP($B96,西日本学生!$BD:$BL,9,FALSE),0)</f>
        <v>0</v>
      </c>
      <c r="G96" s="14">
        <f>IFERROR(VLOOKUP($B96,秋関!$BD:$BL,9,FALSE),0)</f>
        <v>0</v>
      </c>
      <c r="H96" s="14">
        <f>IFERROR(VLOOKUP($B96,新人戦!$BD:$BL,9,FALSE),0)</f>
        <v>0</v>
      </c>
      <c r="I96" s="150">
        <f>LARGE(E96:H96,1)+LARGE(E96:H96,2)</f>
        <v>0</v>
      </c>
    </row>
    <row r="97" spans="1:9" x14ac:dyDescent="0.15">
      <c r="A97" s="2">
        <f>RANK($I97,$I:$I)</f>
        <v>89</v>
      </c>
      <c r="B97" s="6" t="s">
        <v>181</v>
      </c>
      <c r="C97" s="6" t="str">
        <f>IFERROR(VLOOKUP($B97,選手!$A:$C,2,FALSE),"")</f>
        <v>甲南大学</v>
      </c>
      <c r="D97" s="52">
        <v>1</v>
      </c>
      <c r="E97" s="14">
        <f>IFERROR(VLOOKUP($B97,春関!$BD:$BL,9,FALSE),0)</f>
        <v>0</v>
      </c>
      <c r="F97" s="14">
        <f>IFERROR(VLOOKUP($B97,西日本学生!$BD:$BL,9,FALSE),0)</f>
        <v>0</v>
      </c>
      <c r="G97" s="14">
        <f>IFERROR(VLOOKUP($B97,秋関!$BD:$BL,9,FALSE),0)</f>
        <v>0</v>
      </c>
      <c r="H97" s="14">
        <f>IFERROR(VLOOKUP($B97,新人戦!$BD:$BL,9,FALSE),0)</f>
        <v>0</v>
      </c>
      <c r="I97" s="150">
        <f>LARGE(E97:H97,1)+LARGE(E97:H97,2)</f>
        <v>0</v>
      </c>
    </row>
    <row r="98" spans="1:9" x14ac:dyDescent="0.15">
      <c r="A98" s="2">
        <f>RANK($I98,$I:$I)</f>
        <v>89</v>
      </c>
      <c r="B98" s="6" t="s">
        <v>542</v>
      </c>
      <c r="C98" s="6" t="str">
        <f>IFERROR(VLOOKUP($B98,選手!$A:$C,2,FALSE),"")</f>
        <v>関西学院大学</v>
      </c>
      <c r="D98" s="52">
        <v>3</v>
      </c>
      <c r="E98" s="14">
        <f>IFERROR(VLOOKUP($B98,春関!$BD:$BL,9,FALSE),0)</f>
        <v>0</v>
      </c>
      <c r="F98" s="14">
        <f>IFERROR(VLOOKUP($B98,西日本学生!$BD:$BL,9,FALSE),0)</f>
        <v>0</v>
      </c>
      <c r="G98" s="14">
        <f>IFERROR(VLOOKUP($B98,秋関!$BD:$BL,9,FALSE),0)</f>
        <v>0</v>
      </c>
      <c r="H98" s="14">
        <f>IFERROR(VLOOKUP($B98,新人戦!$BD:$BL,9,FALSE),0)</f>
        <v>0</v>
      </c>
      <c r="I98" s="150">
        <f>LARGE(E98:H98,1)+LARGE(E98:H98,2)</f>
        <v>0</v>
      </c>
    </row>
    <row r="99" spans="1:9" x14ac:dyDescent="0.15">
      <c r="A99"/>
      <c r="B99" s="3"/>
      <c r="E99"/>
      <c r="F99"/>
      <c r="G99"/>
      <c r="H99"/>
    </row>
    <row r="100" spans="1:9" x14ac:dyDescent="0.15">
      <c r="A100"/>
      <c r="B100" s="3"/>
      <c r="E100"/>
      <c r="F100"/>
      <c r="G100"/>
      <c r="H100"/>
    </row>
    <row r="101" spans="1:9" x14ac:dyDescent="0.15">
      <c r="A101"/>
      <c r="B101" s="3"/>
      <c r="E101"/>
      <c r="F101"/>
      <c r="G101"/>
      <c r="H101"/>
    </row>
    <row r="102" spans="1:9" x14ac:dyDescent="0.15">
      <c r="A102"/>
      <c r="B102" s="3"/>
      <c r="E102"/>
      <c r="F102"/>
      <c r="G102"/>
      <c r="H102"/>
    </row>
    <row r="103" spans="1:9" x14ac:dyDescent="0.15">
      <c r="A103"/>
      <c r="B103" s="3"/>
      <c r="E103"/>
      <c r="F103"/>
      <c r="G103"/>
      <c r="H103"/>
    </row>
    <row r="104" spans="1:9" x14ac:dyDescent="0.15">
      <c r="A104"/>
      <c r="B104" s="3"/>
      <c r="E104"/>
      <c r="F104"/>
      <c r="G104"/>
      <c r="H104"/>
    </row>
    <row r="105" spans="1:9" x14ac:dyDescent="0.15">
      <c r="A105"/>
      <c r="B105" s="3"/>
      <c r="E105"/>
      <c r="F105"/>
      <c r="G105"/>
      <c r="H105"/>
    </row>
    <row r="106" spans="1:9" x14ac:dyDescent="0.15">
      <c r="A106"/>
      <c r="B106" s="3"/>
      <c r="E106"/>
      <c r="F106"/>
      <c r="G106"/>
      <c r="H106"/>
    </row>
    <row r="107" spans="1:9" x14ac:dyDescent="0.15">
      <c r="A107"/>
      <c r="B107" s="3"/>
      <c r="E107"/>
      <c r="F107"/>
      <c r="G107"/>
      <c r="H107"/>
    </row>
    <row r="108" spans="1:9" x14ac:dyDescent="0.15">
      <c r="A108"/>
      <c r="B108" s="3"/>
      <c r="E108"/>
      <c r="F108"/>
      <c r="G108"/>
      <c r="H108"/>
    </row>
    <row r="109" spans="1:9" x14ac:dyDescent="0.15">
      <c r="A109"/>
      <c r="B109" s="3"/>
      <c r="E109"/>
      <c r="F109"/>
      <c r="G109"/>
      <c r="H109"/>
    </row>
    <row r="110" spans="1:9" x14ac:dyDescent="0.15">
      <c r="A110"/>
      <c r="B110" s="3"/>
      <c r="E110"/>
      <c r="F110"/>
      <c r="G110"/>
      <c r="H110"/>
    </row>
    <row r="111" spans="1:9" x14ac:dyDescent="0.15">
      <c r="A111"/>
      <c r="B111" s="3"/>
      <c r="E111"/>
      <c r="F111"/>
      <c r="G111"/>
      <c r="H111"/>
    </row>
    <row r="112" spans="1:9" x14ac:dyDescent="0.15">
      <c r="A112"/>
      <c r="B112" s="3"/>
      <c r="E112"/>
      <c r="F112"/>
      <c r="G112"/>
      <c r="H112"/>
    </row>
    <row r="113" spans="1:8" x14ac:dyDescent="0.15">
      <c r="A113"/>
      <c r="B113" s="3"/>
      <c r="E113"/>
      <c r="F113"/>
      <c r="G113"/>
      <c r="H113"/>
    </row>
    <row r="114" spans="1:8" x14ac:dyDescent="0.15">
      <c r="A114"/>
      <c r="B114" s="3"/>
      <c r="E114"/>
      <c r="F114"/>
      <c r="G114"/>
      <c r="H114"/>
    </row>
    <row r="115" spans="1:8" x14ac:dyDescent="0.15">
      <c r="A115"/>
      <c r="B115" s="3"/>
      <c r="E115"/>
      <c r="F115"/>
      <c r="G115"/>
      <c r="H115"/>
    </row>
    <row r="116" spans="1:8" x14ac:dyDescent="0.15">
      <c r="A116"/>
      <c r="B116" s="3"/>
      <c r="E116"/>
      <c r="F116"/>
      <c r="G116"/>
      <c r="H116"/>
    </row>
    <row r="117" spans="1:8" x14ac:dyDescent="0.15">
      <c r="A117"/>
      <c r="B117" s="3"/>
      <c r="E117"/>
      <c r="F117"/>
      <c r="G117"/>
      <c r="H117"/>
    </row>
    <row r="118" spans="1:8" x14ac:dyDescent="0.15">
      <c r="A118"/>
      <c r="B118" s="3"/>
      <c r="E118"/>
      <c r="F118"/>
      <c r="G118"/>
      <c r="H118"/>
    </row>
    <row r="119" spans="1:8" x14ac:dyDescent="0.15">
      <c r="A119"/>
      <c r="B119" s="3"/>
      <c r="E119"/>
      <c r="F119"/>
      <c r="G119"/>
      <c r="H119"/>
    </row>
    <row r="120" spans="1:8" x14ac:dyDescent="0.15">
      <c r="A120"/>
      <c r="B120" s="3"/>
      <c r="E120"/>
      <c r="F120"/>
      <c r="G120"/>
      <c r="H120"/>
    </row>
  </sheetData>
  <autoFilter ref="A1:I98" xr:uid="{00000000-0009-0000-0000-000008000000}">
    <sortState ref="A2:I98">
      <sortCondition descending="1" ref="I1:I98"/>
    </sortState>
  </autoFilter>
  <phoneticPr fontId="1"/>
  <conditionalFormatting sqref="D37">
    <cfRule type="cellIs" dxfId="37" priority="10" stopIfTrue="1" operator="equal">
      <formula>10</formula>
    </cfRule>
  </conditionalFormatting>
  <conditionalFormatting sqref="C2:C98">
    <cfRule type="containsText" dxfId="36" priority="1" operator="containsText" text="大阪大学">
      <formula>NOT(ISERROR(SEARCH("大阪大学",C2)))</formula>
    </cfRule>
    <cfRule type="containsText" dxfId="35" priority="2" operator="containsText" text="大阪産業大学">
      <formula>NOT(ISERROR(SEARCH("大阪産業大学",C2)))</formula>
    </cfRule>
    <cfRule type="containsText" dxfId="34" priority="3" operator="containsText" text="京都大学">
      <formula>NOT(ISERROR(SEARCH("京都大学",C2)))</formula>
    </cfRule>
    <cfRule type="containsText" dxfId="33" priority="4" operator="containsText" text="近畿大学">
      <formula>NOT(ISERROR(SEARCH("近畿大学",C2)))</formula>
    </cfRule>
    <cfRule type="containsText" dxfId="32" priority="5" operator="containsText" text="甲南大学">
      <formula>NOT(ISERROR(SEARCH("甲南大学",C2)))</formula>
    </cfRule>
    <cfRule type="containsText" dxfId="31" priority="6" operator="containsText" text="京都産業大学">
      <formula>NOT(ISERROR(SEARCH("京都産業大学",C2)))</formula>
    </cfRule>
    <cfRule type="containsText" dxfId="30" priority="7" operator="containsText" text="同志社大学">
      <formula>NOT(ISERROR(SEARCH("同志社大学",C2)))</formula>
    </cfRule>
    <cfRule type="containsText" dxfId="29" priority="8" operator="containsText" text="立命館大学">
      <formula>NOT(ISERROR(SEARCH("立命館大学",C2)))</formula>
    </cfRule>
    <cfRule type="containsText" dxfId="28" priority="9" operator="containsText" text="関西学院大学">
      <formula>NOT(ISERROR(SEARCH("関西学院大学",C2)))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7"/>
  <sheetViews>
    <sheetView tabSelected="1" workbookViewId="0">
      <selection activeCell="B1" sqref="B1"/>
    </sheetView>
  </sheetViews>
  <sheetFormatPr defaultRowHeight="13.5" x14ac:dyDescent="0.15"/>
  <cols>
    <col min="1" max="1" width="6.625" style="3" customWidth="1"/>
    <col min="2" max="2" width="13" style="224" customWidth="1"/>
    <col min="3" max="3" width="17" customWidth="1"/>
    <col min="4" max="4" width="7.375" style="3" customWidth="1"/>
    <col min="5" max="7" width="9" style="5" customWidth="1"/>
    <col min="8" max="8" width="9" style="5"/>
    <col min="9" max="9" width="15.875" customWidth="1"/>
  </cols>
  <sheetData>
    <row r="1" spans="1:9" s="3" customFormat="1" x14ac:dyDescent="0.15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4</v>
      </c>
      <c r="H1" s="7" t="s">
        <v>5</v>
      </c>
      <c r="I1" s="7" t="s">
        <v>13</v>
      </c>
    </row>
    <row r="2" spans="1:9" s="3" customFormat="1" ht="14.25" x14ac:dyDescent="0.15">
      <c r="A2" s="2">
        <f>RANK($I2,$I:$I)</f>
        <v>1</v>
      </c>
      <c r="B2" s="34" t="s">
        <v>380</v>
      </c>
      <c r="C2" s="6" t="str">
        <f>IFERROR(VLOOKUP($B2,選手!$A:$C,2,FALSE),"")</f>
        <v>同志社大学</v>
      </c>
      <c r="D2" s="6">
        <f>IFERROR(VLOOKUP($B2,選手!$A:$C,3,FALSE),"")</f>
        <v>3</v>
      </c>
      <c r="E2" s="14">
        <f>IFERROR(VLOOKUP($B2,春関!$BD:$BL,9,FALSE),0)</f>
        <v>547</v>
      </c>
      <c r="F2" s="14">
        <f>IFERROR(VLOOKUP($B2,西日本学生!$BD:$BL,9,FALSE),0)</f>
        <v>0</v>
      </c>
      <c r="G2" s="14">
        <f>IFERROR(VLOOKUP($B2,秋関!$BD:$BL,9,FALSE),0)</f>
        <v>550</v>
      </c>
      <c r="H2" s="14">
        <f>IFERROR(VLOOKUP($B2,新人戦!$BD:$BL,9,FALSE),0)</f>
        <v>0</v>
      </c>
      <c r="I2" s="150">
        <f>LARGE(E2:H2,1)+LARGE(E2:H2,2)</f>
        <v>1097</v>
      </c>
    </row>
    <row r="3" spans="1:9" ht="14.25" x14ac:dyDescent="0.15">
      <c r="A3" s="2">
        <f>RANK($I3,$I:$I)</f>
        <v>2</v>
      </c>
      <c r="B3" s="35" t="s">
        <v>378</v>
      </c>
      <c r="C3" s="6" t="str">
        <f>IFERROR(VLOOKUP($B3,選手!$A:$C,2,FALSE),"")</f>
        <v>同志社大学</v>
      </c>
      <c r="D3" s="6">
        <f>IFERROR(VLOOKUP($B3,選手!$A:$C,3,FALSE),"")</f>
        <v>4</v>
      </c>
      <c r="E3" s="14">
        <f>IFERROR(VLOOKUP($B3,春関!$BD:$BL,9,FALSE),0)</f>
        <v>544</v>
      </c>
      <c r="F3" s="14">
        <f>IFERROR(VLOOKUP($B3,西日本学生!$BD:$BL,9,FALSE),0)</f>
        <v>0</v>
      </c>
      <c r="G3" s="14">
        <f>IFERROR(VLOOKUP($B3,秋関!$BD:$BL,9,FALSE),0)</f>
        <v>541</v>
      </c>
      <c r="H3" s="14">
        <f>IFERROR(VLOOKUP($B3,新人戦!$BD:$BL,9,FALSE),0)</f>
        <v>0</v>
      </c>
      <c r="I3" s="150">
        <f>LARGE(E3:H3,1)+LARGE(E3:H3,2)</f>
        <v>1085</v>
      </c>
    </row>
    <row r="4" spans="1:9" x14ac:dyDescent="0.15">
      <c r="A4" s="2">
        <f>RANK($I4,$I:$I)</f>
        <v>3</v>
      </c>
      <c r="B4" s="6" t="s">
        <v>508</v>
      </c>
      <c r="C4" s="6" t="s">
        <v>417</v>
      </c>
      <c r="D4" s="52">
        <v>1</v>
      </c>
      <c r="E4" s="14">
        <f>IFERROR(VLOOKUP($B4,春関!$BD:$BL,9,FALSE),0)</f>
        <v>0</v>
      </c>
      <c r="F4" s="14">
        <f>IFERROR(VLOOKUP($B4,西日本学生!$BD:$BL,9,FALSE),0)</f>
        <v>0</v>
      </c>
      <c r="G4" s="14">
        <f>IFERROR(VLOOKUP($B4,秋関!$BD:$BL,9,FALSE),0)</f>
        <v>507</v>
      </c>
      <c r="H4" s="14">
        <f>IFERROR(VLOOKUP($B4,新人戦!$BD:$BL,9,FALSE),0)</f>
        <v>534</v>
      </c>
      <c r="I4" s="150">
        <f>LARGE(E4:H4,1)+LARGE(E4:H4,2)</f>
        <v>1041</v>
      </c>
    </row>
    <row r="5" spans="1:9" ht="14.25" x14ac:dyDescent="0.15">
      <c r="A5" s="2">
        <f>RANK($I5,$I:$I)</f>
        <v>4</v>
      </c>
      <c r="B5" s="35" t="s">
        <v>381</v>
      </c>
      <c r="C5" s="6" t="str">
        <f>IFERROR(VLOOKUP($B5,選手!$A:$C,2,FALSE),"")</f>
        <v>岡山商科大学</v>
      </c>
      <c r="D5" s="6">
        <f>IFERROR(VLOOKUP($B5,選手!$A:$C,3,FALSE),"")</f>
        <v>1</v>
      </c>
      <c r="E5" s="14">
        <f>IFERROR(VLOOKUP($B5,春関!$BD:$BL,9,FALSE),0)</f>
        <v>512</v>
      </c>
      <c r="F5" s="14">
        <f>IFERROR(VLOOKUP($B5,西日本学生!$BD:$BL,9,FALSE),0)</f>
        <v>0</v>
      </c>
      <c r="G5" s="14">
        <f>IFERROR(VLOOKUP($B5,秋関!$BD:$BL,9,FALSE),0)</f>
        <v>516</v>
      </c>
      <c r="H5" s="14">
        <f>IFERROR(VLOOKUP($B5,新人戦!$BD:$BL,9,FALSE),0)</f>
        <v>524</v>
      </c>
      <c r="I5" s="150">
        <f>LARGE(E5:H5,1)+LARGE(E5:H5,2)</f>
        <v>1040</v>
      </c>
    </row>
    <row r="6" spans="1:9" ht="14.25" x14ac:dyDescent="0.15">
      <c r="A6" s="2">
        <f>RANK($I6,$I:$I)</f>
        <v>5</v>
      </c>
      <c r="B6" s="35" t="s">
        <v>366</v>
      </c>
      <c r="C6" s="6" t="str">
        <f>IFERROR(VLOOKUP($B6,選手!$A:$C,2,FALSE),"")</f>
        <v>京都大学</v>
      </c>
      <c r="D6" s="6">
        <f>IFERROR(VLOOKUP($B6,選手!$A:$C,3,FALSE),"")</f>
        <v>3</v>
      </c>
      <c r="E6" s="14">
        <f>IFERROR(VLOOKUP($B6,春関!$BD:$BL,9,FALSE),0)</f>
        <v>472</v>
      </c>
      <c r="F6" s="14">
        <f>IFERROR(VLOOKUP($B6,西日本学生!$BD:$BL,9,FALSE),0)</f>
        <v>0</v>
      </c>
      <c r="G6" s="14">
        <f>IFERROR(VLOOKUP($B6,秋関!$BD:$BL,9,FALSE),0)</f>
        <v>517</v>
      </c>
      <c r="H6" s="14">
        <f>IFERROR(VLOOKUP($B6,新人戦!$BD:$BL,9,FALSE),0)</f>
        <v>0</v>
      </c>
      <c r="I6" s="150">
        <f>LARGE(E6:H6,1)+LARGE(E6:H6,2)</f>
        <v>989</v>
      </c>
    </row>
    <row r="7" spans="1:9" ht="14.25" x14ac:dyDescent="0.15">
      <c r="A7" s="2">
        <f>RANK($I7,$I:$I)</f>
        <v>6</v>
      </c>
      <c r="B7" s="35" t="s">
        <v>350</v>
      </c>
      <c r="C7" s="6" t="str">
        <f>IFERROR(VLOOKUP($B7,選手!$A:$C,2,FALSE),"")</f>
        <v>関西学院大学</v>
      </c>
      <c r="D7" s="6">
        <f>IFERROR(VLOOKUP($B7,選手!$A:$C,3,FALSE),"")</f>
        <v>3</v>
      </c>
      <c r="E7" s="14">
        <f>IFERROR(VLOOKUP($B7,春関!$BD:$BL,9,FALSE),0)</f>
        <v>481</v>
      </c>
      <c r="F7" s="14">
        <f>IFERROR(VLOOKUP($B7,西日本学生!$BD:$BL,9,FALSE),0)</f>
        <v>0</v>
      </c>
      <c r="G7" s="14">
        <f>IFERROR(VLOOKUP($B7,秋関!$BD:$BL,9,FALSE),0)</f>
        <v>465</v>
      </c>
      <c r="H7" s="14">
        <f>IFERROR(VLOOKUP($B7,新人戦!$BD:$BL,9,FALSE),0)</f>
        <v>0</v>
      </c>
      <c r="I7" s="150">
        <f>LARGE(E7:H7,1)+LARGE(E7:H7,2)</f>
        <v>946</v>
      </c>
    </row>
    <row r="8" spans="1:9" x14ac:dyDescent="0.15">
      <c r="A8" s="2">
        <f>RANK($I8,$I:$I)</f>
        <v>7</v>
      </c>
      <c r="B8" s="6" t="s">
        <v>509</v>
      </c>
      <c r="C8" s="6" t="s">
        <v>456</v>
      </c>
      <c r="D8" s="52">
        <v>1</v>
      </c>
      <c r="E8" s="14">
        <f>IFERROR(VLOOKUP($B8,春関!$BD:$BL,9,FALSE),0)</f>
        <v>0</v>
      </c>
      <c r="F8" s="14">
        <f>IFERROR(VLOOKUP($B8,西日本学生!$BD:$BL,9,FALSE),0)</f>
        <v>0</v>
      </c>
      <c r="G8" s="14">
        <f>IFERROR(VLOOKUP($B8,秋関!$BD:$BL,9,FALSE),0)</f>
        <v>428</v>
      </c>
      <c r="H8" s="14">
        <f>IFERROR(VLOOKUP($B8,新人戦!$BD:$BL,9,FALSE),0)</f>
        <v>508</v>
      </c>
      <c r="I8" s="150">
        <f>LARGE(E8:H8,1)+LARGE(E8:H8,2)</f>
        <v>936</v>
      </c>
    </row>
    <row r="9" spans="1:9" ht="14.25" x14ac:dyDescent="0.15">
      <c r="A9" s="2">
        <f>RANK($I9,$I:$I)</f>
        <v>8</v>
      </c>
      <c r="B9" s="35" t="s">
        <v>355</v>
      </c>
      <c r="C9" s="6" t="str">
        <f>IFERROR(VLOOKUP($B9,選手!$A:$C,2,FALSE),"")</f>
        <v>京都大学</v>
      </c>
      <c r="D9" s="6">
        <f>IFERROR(VLOOKUP($B9,選手!$A:$C,3,FALSE),"")</f>
        <v>3</v>
      </c>
      <c r="E9" s="14">
        <f>IFERROR(VLOOKUP($B9,春関!$BD:$BL,9,FALSE),0)</f>
        <v>480</v>
      </c>
      <c r="F9" s="14">
        <f>IFERROR(VLOOKUP($B9,西日本学生!$BD:$BL,9,FALSE),0)</f>
        <v>0</v>
      </c>
      <c r="G9" s="14">
        <f>IFERROR(VLOOKUP($B9,秋関!$BD:$BL,9,FALSE),0)</f>
        <v>455</v>
      </c>
      <c r="H9" s="14">
        <f>IFERROR(VLOOKUP($B9,新人戦!$BD:$BL,9,FALSE),0)</f>
        <v>0</v>
      </c>
      <c r="I9" s="150">
        <f>LARGE(E9:H9,1)+LARGE(E9:H9,2)</f>
        <v>935</v>
      </c>
    </row>
    <row r="10" spans="1:9" ht="14.25" x14ac:dyDescent="0.15">
      <c r="A10" s="2">
        <f>RANK($I10,$I:$I)</f>
        <v>8</v>
      </c>
      <c r="B10" s="35" t="s">
        <v>364</v>
      </c>
      <c r="C10" s="6" t="str">
        <f>IFERROR(VLOOKUP($B10,選手!$A:$C,2,FALSE),"")</f>
        <v>近畿大学</v>
      </c>
      <c r="D10" s="6">
        <f>IFERROR(VLOOKUP($B10,選手!$A:$C,3,FALSE),"")</f>
        <v>2</v>
      </c>
      <c r="E10" s="14">
        <f>IFERROR(VLOOKUP($B10,春関!$BD:$BL,9,FALSE),0)</f>
        <v>477</v>
      </c>
      <c r="F10" s="14">
        <f>IFERROR(VLOOKUP($B10,西日本学生!$BD:$BL,9,FALSE),0)</f>
        <v>0</v>
      </c>
      <c r="G10" s="14">
        <f>IFERROR(VLOOKUP($B10,秋関!$BD:$BL,9,FALSE),0)</f>
        <v>458</v>
      </c>
      <c r="H10" s="14">
        <f>IFERROR(VLOOKUP($B10,新人戦!$BD:$BL,9,FALSE),0)</f>
        <v>0</v>
      </c>
      <c r="I10" s="150">
        <f>LARGE(E10:H10,1)+LARGE(E10:H10,2)</f>
        <v>935</v>
      </c>
    </row>
    <row r="11" spans="1:9" ht="14.25" x14ac:dyDescent="0.15">
      <c r="A11" s="2">
        <f>RANK($I11,$I:$I)</f>
        <v>10</v>
      </c>
      <c r="B11" s="35" t="s">
        <v>359</v>
      </c>
      <c r="C11" s="6" t="str">
        <f>IFERROR(VLOOKUP($B11,選手!$A:$C,2,FALSE),"")</f>
        <v>京都大学</v>
      </c>
      <c r="D11" s="6">
        <f>IFERROR(VLOOKUP($B11,選手!$A:$C,3,FALSE),"")</f>
        <v>2</v>
      </c>
      <c r="E11" s="14">
        <f>IFERROR(VLOOKUP($B11,春関!$BD:$BL,9,FALSE),0)</f>
        <v>454</v>
      </c>
      <c r="F11" s="14">
        <f>IFERROR(VLOOKUP($B11,西日本学生!$BD:$BL,9,FALSE),0)</f>
        <v>0</v>
      </c>
      <c r="G11" s="14">
        <f>IFERROR(VLOOKUP($B11,秋関!$BD:$BL,9,FALSE),0)</f>
        <v>464</v>
      </c>
      <c r="H11" s="14">
        <f>IFERROR(VLOOKUP($B11,新人戦!$BD:$BL,9,FALSE),0)</f>
        <v>0</v>
      </c>
      <c r="I11" s="150">
        <f>LARGE(E11:H11,1)+LARGE(E11:H11,2)</f>
        <v>918</v>
      </c>
    </row>
    <row r="12" spans="1:9" x14ac:dyDescent="0.15">
      <c r="A12" s="2">
        <f>RANK($I12,$I:$I)</f>
        <v>11</v>
      </c>
      <c r="B12" s="43" t="s">
        <v>561</v>
      </c>
      <c r="C12" s="174" t="str">
        <f>IFERROR(VLOOKUP($B12,選手!$A:$C,2,FALSE),"")</f>
        <v>立命館大学</v>
      </c>
      <c r="D12" s="221">
        <v>1</v>
      </c>
      <c r="E12" s="14">
        <f>IFERROR(VLOOKUP($B12,春関!$BD:$BL,9,FALSE),0)</f>
        <v>0</v>
      </c>
      <c r="F12" s="14">
        <f>IFERROR(VLOOKUP($B12,西日本学生!$BD:$BL,9,FALSE),0)</f>
        <v>0</v>
      </c>
      <c r="G12" s="14">
        <f>IFERROR(VLOOKUP($B12,秋関!$BD:$BL,9,FALSE),0)</f>
        <v>435</v>
      </c>
      <c r="H12" s="14">
        <f>IFERROR(VLOOKUP($B12,新人戦!$BD:$BL,9,FALSE),0)</f>
        <v>481</v>
      </c>
      <c r="I12" s="150">
        <f>LARGE(E12:H12,1)+LARGE(E12:H12,2)</f>
        <v>916</v>
      </c>
    </row>
    <row r="13" spans="1:9" x14ac:dyDescent="0.15">
      <c r="A13" s="2">
        <f>RANK($I13,$I:$I)</f>
        <v>12</v>
      </c>
      <c r="B13" s="6" t="s">
        <v>182</v>
      </c>
      <c r="C13" s="6" t="s">
        <v>243</v>
      </c>
      <c r="D13" s="52">
        <v>1</v>
      </c>
      <c r="E13" s="14">
        <f>IFERROR(VLOOKUP($B13,春関!$BD:$BL,9,FALSE),0)</f>
        <v>0</v>
      </c>
      <c r="F13" s="14">
        <f>IFERROR(VLOOKUP($B13,西日本学生!$BD:$BL,9,FALSE),0)</f>
        <v>0</v>
      </c>
      <c r="G13" s="14">
        <f>IFERROR(VLOOKUP($B13,秋関!$BD:$BL,9,FALSE),0)</f>
        <v>442</v>
      </c>
      <c r="H13" s="14">
        <f>IFERROR(VLOOKUP($B13,新人戦!$BD:$BL,9,FALSE),0)</f>
        <v>472</v>
      </c>
      <c r="I13" s="150">
        <f>LARGE(E13:H13,1)+LARGE(E13:H13,2)</f>
        <v>914</v>
      </c>
    </row>
    <row r="14" spans="1:9" ht="14.25" x14ac:dyDescent="0.15">
      <c r="A14" s="2">
        <f>RANK($I14,$I:$I)</f>
        <v>13</v>
      </c>
      <c r="B14" s="35" t="s">
        <v>358</v>
      </c>
      <c r="C14" s="6" t="str">
        <f>IFERROR(VLOOKUP($B14,選手!$A:$C,2,FALSE),"")</f>
        <v>京都産業大学</v>
      </c>
      <c r="D14" s="6">
        <f>IFERROR(VLOOKUP($B14,選手!$A:$C,3,FALSE),"")</f>
        <v>2</v>
      </c>
      <c r="E14" s="14">
        <f>IFERROR(VLOOKUP($B14,春関!$BD:$BL,9,FALSE),0)</f>
        <v>474</v>
      </c>
      <c r="F14" s="14">
        <f>IFERROR(VLOOKUP($B14,西日本学生!$BD:$BL,9,FALSE),0)</f>
        <v>0</v>
      </c>
      <c r="G14" s="14">
        <f>IFERROR(VLOOKUP($B14,秋関!$BD:$BL,9,FALSE),0)</f>
        <v>420</v>
      </c>
      <c r="H14" s="14">
        <f>IFERROR(VLOOKUP($B14,新人戦!$BD:$BL,9,FALSE),0)</f>
        <v>0</v>
      </c>
      <c r="I14" s="150">
        <f>LARGE(E14:H14,1)+LARGE(E14:H14,2)</f>
        <v>894</v>
      </c>
    </row>
    <row r="15" spans="1:9" x14ac:dyDescent="0.15">
      <c r="A15" s="2">
        <f>RANK($I15,$I:$I)</f>
        <v>14</v>
      </c>
      <c r="B15" s="6" t="s">
        <v>507</v>
      </c>
      <c r="C15" s="6" t="s">
        <v>459</v>
      </c>
      <c r="D15" s="52">
        <v>1</v>
      </c>
      <c r="E15" s="14">
        <f>IFERROR(VLOOKUP($B15,春関!$BD:$BL,9,FALSE),0)</f>
        <v>0</v>
      </c>
      <c r="F15" s="14">
        <f>IFERROR(VLOOKUP($B15,西日本学生!$BD:$BL,9,FALSE),0)</f>
        <v>0</v>
      </c>
      <c r="G15" s="14">
        <f>IFERROR(VLOOKUP($B15,秋関!$BD:$BL,9,FALSE),0)</f>
        <v>406</v>
      </c>
      <c r="H15" s="14">
        <f>IFERROR(VLOOKUP($B15,新人戦!$BD:$BL,9,FALSE),0)</f>
        <v>464</v>
      </c>
      <c r="I15" s="150">
        <f>LARGE(E15:H15,1)+LARGE(E15:H15,2)</f>
        <v>870</v>
      </c>
    </row>
    <row r="16" spans="1:9" x14ac:dyDescent="0.15">
      <c r="A16" s="2">
        <f>RANK($I16,$I:$I)</f>
        <v>15</v>
      </c>
      <c r="B16" s="180" t="s">
        <v>510</v>
      </c>
      <c r="C16" s="180" t="s">
        <v>459</v>
      </c>
      <c r="D16" s="52">
        <v>1</v>
      </c>
      <c r="E16" s="14">
        <f>IFERROR(VLOOKUP($B16,春関!$BD:$BL,9,FALSE),0)</f>
        <v>0</v>
      </c>
      <c r="F16" s="14">
        <f>IFERROR(VLOOKUP($B16,西日本学生!$BD:$BL,9,FALSE),0)</f>
        <v>0</v>
      </c>
      <c r="G16" s="14">
        <f>IFERROR(VLOOKUP($B16,秋関!$BD:$BL,9,FALSE),0)</f>
        <v>398</v>
      </c>
      <c r="H16" s="14">
        <f>IFERROR(VLOOKUP($B16,新人戦!$BD:$BL,9,FALSE),0)</f>
        <v>441</v>
      </c>
      <c r="I16" s="150">
        <f>LARGE(E16:H16,1)+LARGE(E16:H16,2)</f>
        <v>839</v>
      </c>
    </row>
    <row r="17" spans="1:9" x14ac:dyDescent="0.15">
      <c r="A17" s="2">
        <f>RANK($I17,$I:$I)</f>
        <v>16</v>
      </c>
      <c r="B17" s="180" t="s">
        <v>180</v>
      </c>
      <c r="C17" s="180" t="s">
        <v>243</v>
      </c>
      <c r="D17" s="52">
        <v>1</v>
      </c>
      <c r="E17" s="14">
        <f>IFERROR(VLOOKUP($B17,春関!$BD:$BL,9,FALSE),0)</f>
        <v>0</v>
      </c>
      <c r="F17" s="14">
        <f>IFERROR(VLOOKUP($B17,西日本学生!$BD:$BL,9,FALSE),0)</f>
        <v>0</v>
      </c>
      <c r="G17" s="14">
        <f>IFERROR(VLOOKUP($B17,秋関!$BD:$BL,9,FALSE),0)</f>
        <v>0</v>
      </c>
      <c r="H17" s="14">
        <f>IFERROR(VLOOKUP($B17,新人戦!$BD:$BL,9,FALSE),0)</f>
        <v>486</v>
      </c>
      <c r="I17" s="150">
        <f>LARGE(E17:H17,1)+LARGE(E17:H17,2)</f>
        <v>486</v>
      </c>
    </row>
    <row r="18" spans="1:9" x14ac:dyDescent="0.15">
      <c r="A18" s="2">
        <f>RANK($I18,$I:$I)</f>
        <v>17</v>
      </c>
      <c r="B18" s="223" t="s">
        <v>1033</v>
      </c>
      <c r="C18" s="222" t="s">
        <v>547</v>
      </c>
      <c r="D18" s="2">
        <v>1</v>
      </c>
      <c r="E18" s="14">
        <f>IFERROR(VLOOKUP($B18,春関!$BD:$BL,9,FALSE),0)</f>
        <v>0</v>
      </c>
      <c r="F18" s="14">
        <f>IFERROR(VLOOKUP($B18,西日本学生!$BD:$BL,9,FALSE),0)</f>
        <v>0</v>
      </c>
      <c r="G18" s="14">
        <f>IFERROR(VLOOKUP($B18,秋関!$BD:$BL,9,FALSE),0)</f>
        <v>0</v>
      </c>
      <c r="H18" s="14">
        <f>IFERROR(VLOOKUP($B18,新人戦!$BD:$BL,9,FALSE),0)</f>
        <v>460</v>
      </c>
      <c r="I18" s="150">
        <f>LARGE(E18:H18,1)+LARGE(E18:H18,2)</f>
        <v>460</v>
      </c>
    </row>
    <row r="19" spans="1:9" x14ac:dyDescent="0.15">
      <c r="A19" s="2">
        <f>RANK($I19,$I:$I)</f>
        <v>18</v>
      </c>
      <c r="B19" s="180" t="s">
        <v>545</v>
      </c>
      <c r="C19" s="180" t="s">
        <v>239</v>
      </c>
      <c r="D19" s="52">
        <v>3</v>
      </c>
      <c r="E19" s="14">
        <f>IFERROR(VLOOKUP($B19,春関!$BD:$BL,9,FALSE),0)</f>
        <v>0</v>
      </c>
      <c r="F19" s="14">
        <f>IFERROR(VLOOKUP($B19,西日本学生!$BD:$BL,9,FALSE),0)</f>
        <v>0</v>
      </c>
      <c r="G19" s="14">
        <f>IFERROR(VLOOKUP($B19,秋関!$BD:$BL,9,FALSE),0)</f>
        <v>453</v>
      </c>
      <c r="H19" s="14">
        <f>IFERROR(VLOOKUP($B19,新人戦!$BD:$BL,9,FALSE),0)</f>
        <v>0</v>
      </c>
      <c r="I19" s="150">
        <f>LARGE(E19:H19,1)+LARGE(E19:H19,2)</f>
        <v>453</v>
      </c>
    </row>
    <row r="20" spans="1:9" ht="14.25" x14ac:dyDescent="0.15">
      <c r="A20" s="2">
        <f>RANK($I20,$I:$I)</f>
        <v>19</v>
      </c>
      <c r="B20" s="192" t="s">
        <v>343</v>
      </c>
      <c r="C20" s="180" t="str">
        <f>IFERROR(VLOOKUP($B20,選手!$A:$C,2,FALSE),"")</f>
        <v>同志社大学</v>
      </c>
      <c r="D20" s="6">
        <f>IFERROR(VLOOKUP($B20,選手!$A:$C,3,FALSE),"")</f>
        <v>4</v>
      </c>
      <c r="E20" s="14">
        <f>IFERROR(VLOOKUP($B20,春関!$BD:$BL,9,FALSE),0)</f>
        <v>440</v>
      </c>
      <c r="F20" s="14">
        <f>IFERROR(VLOOKUP($B20,西日本学生!$BD:$BL,9,FALSE),0)</f>
        <v>0</v>
      </c>
      <c r="G20" s="14">
        <f>IFERROR(VLOOKUP($B20,秋関!$BD:$BL,9,FALSE),0)</f>
        <v>0</v>
      </c>
      <c r="H20" s="14">
        <f>IFERROR(VLOOKUP($B20,新人戦!$BD:$BL,9,FALSE),0)</f>
        <v>0</v>
      </c>
      <c r="I20" s="150">
        <f>LARGE(E20:H20,1)+LARGE(E20:H20,2)</f>
        <v>440</v>
      </c>
    </row>
    <row r="21" spans="1:9" ht="14.25" x14ac:dyDescent="0.15">
      <c r="A21" s="2">
        <f>RANK($I21,$I:$I)</f>
        <v>20</v>
      </c>
      <c r="B21" s="192" t="s">
        <v>375</v>
      </c>
      <c r="C21" s="180" t="str">
        <f>IFERROR(VLOOKUP($B21,選手!$A:$C,2,FALSE),"")</f>
        <v>関西学院大学</v>
      </c>
      <c r="D21" s="6">
        <f>IFERROR(VLOOKUP($B21,選手!$A:$C,3,FALSE),"")</f>
        <v>2</v>
      </c>
      <c r="E21" s="14">
        <f>IFERROR(VLOOKUP($B21,春関!$BD:$BL,9,FALSE),0)</f>
        <v>439</v>
      </c>
      <c r="F21" s="14">
        <f>IFERROR(VLOOKUP($B21,西日本学生!$BD:$BL,9,FALSE),0)</f>
        <v>0</v>
      </c>
      <c r="G21" s="14">
        <f>IFERROR(VLOOKUP($B21,秋関!$BD:$BL,9,FALSE),0)</f>
        <v>0</v>
      </c>
      <c r="H21" s="14">
        <f>IFERROR(VLOOKUP($B21,新人戦!$BD:$BL,9,FALSE),0)</f>
        <v>0</v>
      </c>
      <c r="I21" s="150">
        <f>LARGE(E21:H21,1)+LARGE(E21:H21,2)</f>
        <v>439</v>
      </c>
    </row>
    <row r="22" spans="1:9" x14ac:dyDescent="0.15">
      <c r="A22" s="2">
        <f>RANK($I22,$I:$I)</f>
        <v>21</v>
      </c>
      <c r="B22" s="180" t="s">
        <v>179</v>
      </c>
      <c r="C22" s="180" t="s">
        <v>243</v>
      </c>
      <c r="D22" s="52">
        <v>1</v>
      </c>
      <c r="E22" s="14">
        <f>IFERROR(VLOOKUP($B22,春関!$BD:$BL,9,FALSE),0)</f>
        <v>0</v>
      </c>
      <c r="F22" s="14">
        <f>IFERROR(VLOOKUP($B22,西日本学生!$BD:$BL,9,FALSE),0)</f>
        <v>0</v>
      </c>
      <c r="G22" s="14">
        <f>IFERROR(VLOOKUP($B22,秋関!$BD:$BL,9,FALSE),0)</f>
        <v>0</v>
      </c>
      <c r="H22" s="14">
        <f>IFERROR(VLOOKUP($B22,新人戦!$BD:$BL,9,FALSE),0)</f>
        <v>437</v>
      </c>
      <c r="I22" s="150">
        <f>LARGE(E22:H22,1)+LARGE(E22:H22,2)</f>
        <v>437</v>
      </c>
    </row>
    <row r="23" spans="1:9" ht="14.25" x14ac:dyDescent="0.15">
      <c r="A23" s="2">
        <f>RANK($I23,$I:$I)</f>
        <v>22</v>
      </c>
      <c r="B23" s="192" t="s">
        <v>365</v>
      </c>
      <c r="C23" s="180" t="str">
        <f>IFERROR(VLOOKUP($B23,選手!$A:$C,2,FALSE),"")</f>
        <v>関西学院大学</v>
      </c>
      <c r="D23" s="6">
        <f>IFERROR(VLOOKUP($B23,選手!$A:$C,3,FALSE),"")</f>
        <v>2</v>
      </c>
      <c r="E23" s="14">
        <f>IFERROR(VLOOKUP($B23,春関!$BD:$BL,9,FALSE),0)</f>
        <v>431</v>
      </c>
      <c r="F23" s="14">
        <f>IFERROR(VLOOKUP($B23,西日本学生!$BD:$BL,9,FALSE),0)</f>
        <v>0</v>
      </c>
      <c r="G23" s="14">
        <f>IFERROR(VLOOKUP($B23,秋関!$BD:$BL,9,FALSE),0)</f>
        <v>0</v>
      </c>
      <c r="H23" s="14">
        <f>IFERROR(VLOOKUP($B23,新人戦!$BD:$BL,9,FALSE),0)</f>
        <v>0</v>
      </c>
      <c r="I23" s="150">
        <f>LARGE(E23:H23,1)+LARGE(E23:H23,2)</f>
        <v>431</v>
      </c>
    </row>
    <row r="24" spans="1:9" ht="14.25" x14ac:dyDescent="0.15">
      <c r="A24" s="2">
        <f>RANK($I24,$I:$I)</f>
        <v>23</v>
      </c>
      <c r="B24" s="192" t="s">
        <v>168</v>
      </c>
      <c r="C24" s="180" t="str">
        <f>IFERROR(VLOOKUP($B24,選手!$A:$C,2,FALSE),"")</f>
        <v>甲南大学</v>
      </c>
      <c r="D24" s="6">
        <f>IFERROR(VLOOKUP($B24,選手!$A:$C,3,FALSE),"")</f>
        <v>3</v>
      </c>
      <c r="E24" s="14">
        <f>IFERROR(VLOOKUP($B24,春関!$BD:$BL,9,FALSE),0)</f>
        <v>406</v>
      </c>
      <c r="F24" s="14">
        <f>IFERROR(VLOOKUP($B24,西日本学生!$BD:$BL,9,FALSE),0)</f>
        <v>0</v>
      </c>
      <c r="G24" s="14">
        <f>IFERROR(VLOOKUP($B24,秋関!$BD:$BL,9,FALSE),0)</f>
        <v>0</v>
      </c>
      <c r="H24" s="14">
        <f>IFERROR(VLOOKUP($B24,新人戦!$BD:$BL,9,FALSE),0)</f>
        <v>0</v>
      </c>
      <c r="I24" s="150">
        <f>LARGE(E24:H24,1)+LARGE(E24:H24,2)</f>
        <v>406</v>
      </c>
    </row>
    <row r="25" spans="1:9" x14ac:dyDescent="0.15">
      <c r="A25" s="2">
        <f>RANK($I25,$I:$I)</f>
        <v>24</v>
      </c>
      <c r="B25" s="180" t="s">
        <v>544</v>
      </c>
      <c r="C25" s="180" t="s">
        <v>456</v>
      </c>
      <c r="D25" s="52">
        <v>4</v>
      </c>
      <c r="E25" s="14">
        <f>IFERROR(VLOOKUP($B25,春関!$BD:$BL,9,FALSE),0)</f>
        <v>0</v>
      </c>
      <c r="F25" s="14">
        <f>IFERROR(VLOOKUP($B25,西日本学生!$BD:$BL,9,FALSE),0)</f>
        <v>0</v>
      </c>
      <c r="G25" s="14">
        <f>IFERROR(VLOOKUP($B25,秋関!$BD:$BL,9,FALSE),0)</f>
        <v>393</v>
      </c>
      <c r="H25" s="14">
        <f>IFERROR(VLOOKUP($B25,新人戦!$BD:$BL,9,FALSE),0)</f>
        <v>0</v>
      </c>
      <c r="I25" s="150">
        <f>LARGE(E25:H25,1)+LARGE(E25:H25,2)</f>
        <v>393</v>
      </c>
    </row>
    <row r="26" spans="1:9" x14ac:dyDescent="0.15">
      <c r="A26" s="2">
        <f>RANK($I26,$I:$I)</f>
        <v>25</v>
      </c>
      <c r="B26" s="214" t="s">
        <v>543</v>
      </c>
      <c r="C26" s="180" t="s">
        <v>453</v>
      </c>
      <c r="D26" s="52">
        <v>1</v>
      </c>
      <c r="E26" s="14">
        <f>IFERROR(VLOOKUP($B26,春関!$BD:$BL,9,FALSE),0)</f>
        <v>0</v>
      </c>
      <c r="F26" s="14">
        <f>IFERROR(VLOOKUP($B26,西日本学生!$BD:$BL,9,FALSE),0)</f>
        <v>0</v>
      </c>
      <c r="G26" s="14">
        <f>IFERROR(VLOOKUP($B26,秋関!$BD:$BL,9,FALSE),0)</f>
        <v>0</v>
      </c>
      <c r="H26" s="14">
        <f>IFERROR(VLOOKUP($B26,新人戦!$BD:$BL,9,FALSE),0)</f>
        <v>392</v>
      </c>
      <c r="I26" s="150">
        <f>LARGE(E26:H26,1)+LARGE(E26:H26,2)</f>
        <v>392</v>
      </c>
    </row>
    <row r="27" spans="1:9" ht="14.25" x14ac:dyDescent="0.15">
      <c r="A27" s="2">
        <f>RANK($I27,$I:$I)</f>
        <v>26</v>
      </c>
      <c r="B27" s="35" t="s">
        <v>170</v>
      </c>
      <c r="C27" s="180" t="str">
        <f>IFERROR(VLOOKUP($B27,選手!$A:$C,2,FALSE),"")</f>
        <v>甲南大学</v>
      </c>
      <c r="D27" s="6">
        <f>IFERROR(VLOOKUP($B27,選手!$A:$C,3,FALSE),"")</f>
        <v>2</v>
      </c>
      <c r="E27" s="14">
        <f>IFERROR(VLOOKUP($B27,春関!$BD:$BL,9,FALSE),0)</f>
        <v>370</v>
      </c>
      <c r="F27" s="14">
        <f>IFERROR(VLOOKUP($B27,西日本学生!$BD:$BL,9,FALSE),0)</f>
        <v>0</v>
      </c>
      <c r="G27" s="14">
        <f>IFERROR(VLOOKUP($B27,秋関!$BD:$BL,9,FALSE),0)</f>
        <v>0</v>
      </c>
      <c r="H27" s="14">
        <f>IFERROR(VLOOKUP($B27,新人戦!$BD:$BL,9,FALSE),0)</f>
        <v>0</v>
      </c>
      <c r="I27" s="150">
        <f>LARGE(E27:H27,1)+LARGE(E27:H27,2)</f>
        <v>370</v>
      </c>
    </row>
    <row r="28" spans="1:9" x14ac:dyDescent="0.15">
      <c r="A28" s="2">
        <f>RANK($I28,$I:$I)</f>
        <v>27</v>
      </c>
      <c r="B28" s="6" t="s">
        <v>506</v>
      </c>
      <c r="C28" s="6" t="str">
        <f>IFERROR(VLOOKUP($B28,選手!$A:$C,2,FALSE),"")</f>
        <v>大阪大学</v>
      </c>
      <c r="D28" s="52">
        <v>1</v>
      </c>
      <c r="E28" s="14">
        <f>IFERROR(VLOOKUP($B28,春関!$BD:$BL,9,FALSE),0)</f>
        <v>0</v>
      </c>
      <c r="F28" s="14">
        <f>IFERROR(VLOOKUP($B28,西日本学生!$BD:$BL,9,FALSE),0)</f>
        <v>0</v>
      </c>
      <c r="G28" s="14">
        <f>IFERROR(VLOOKUP($B28,秋関!$BD:$BL,9,FALSE),0)</f>
        <v>0</v>
      </c>
      <c r="H28" s="14">
        <f>IFERROR(VLOOKUP($B28,新人戦!$BD:$BL,9,FALSE),0)</f>
        <v>0</v>
      </c>
      <c r="I28" s="150">
        <f>LARGE(E28:H28,1)+LARGE(E28:H28,2)</f>
        <v>0</v>
      </c>
    </row>
    <row r="29" spans="1:9" x14ac:dyDescent="0.15">
      <c r="B29" s="3"/>
    </row>
    <row r="30" spans="1:9" x14ac:dyDescent="0.15">
      <c r="B30" s="3"/>
    </row>
    <row r="31" spans="1:9" x14ac:dyDescent="0.15">
      <c r="B31" s="3"/>
    </row>
    <row r="32" spans="1:9" x14ac:dyDescent="0.15">
      <c r="B32" s="3"/>
    </row>
    <row r="33" spans="2:2" x14ac:dyDescent="0.15">
      <c r="B33" s="3"/>
    </row>
    <row r="34" spans="2:2" x14ac:dyDescent="0.15">
      <c r="B34" s="3"/>
    </row>
    <row r="35" spans="2:2" x14ac:dyDescent="0.15">
      <c r="B35" s="3"/>
    </row>
    <row r="36" spans="2:2" x14ac:dyDescent="0.15">
      <c r="B36" s="3"/>
    </row>
    <row r="37" spans="2:2" x14ac:dyDescent="0.15">
      <c r="B37" s="3"/>
    </row>
  </sheetData>
  <autoFilter ref="A1:I28" xr:uid="{00000000-0009-0000-0000-000009000000}">
    <sortState ref="A2:I28">
      <sortCondition descending="1" ref="I1:I28"/>
    </sortState>
  </autoFilter>
  <phoneticPr fontId="1"/>
  <conditionalFormatting sqref="D16">
    <cfRule type="cellIs" dxfId="27" priority="8" stopIfTrue="1" operator="equal">
      <formula>10</formula>
    </cfRule>
  </conditionalFormatting>
  <conditionalFormatting sqref="C2:C27">
    <cfRule type="containsText" dxfId="26" priority="1" operator="containsText" text="大阪大学">
      <formula>NOT(ISERROR(SEARCH("大阪大学",C2)))</formula>
    </cfRule>
    <cfRule type="containsText" dxfId="25" priority="2" operator="containsText" text="甲南大学">
      <formula>NOT(ISERROR(SEARCH("甲南大学",C2)))</formula>
    </cfRule>
    <cfRule type="containsText" dxfId="24" priority="3" operator="containsText" text="京都産業大学">
      <formula>NOT(ISERROR(SEARCH("京都産業大学",C2)))</formula>
    </cfRule>
    <cfRule type="containsText" dxfId="23" priority="4" operator="containsText" text="近畿大学">
      <formula>NOT(ISERROR(SEARCH("近畿大学",C2)))</formula>
    </cfRule>
    <cfRule type="containsText" dxfId="22" priority="5" operator="containsText" text="京都大学">
      <formula>NOT(ISERROR(SEARCH("京都大学",C2)))</formula>
    </cfRule>
    <cfRule type="containsText" dxfId="21" priority="6" operator="containsText" text="同志社大学">
      <formula>NOT(ISERROR(SEARCH("同志社大学",C2)))</formula>
    </cfRule>
    <cfRule type="containsText" dxfId="20" priority="7" operator="containsText" text="関西学院大学">
      <formula>NOT(ISERROR(SEARCH("関西学院大学",C2)))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N167"/>
  <sheetViews>
    <sheetView topLeftCell="A31" zoomScale="77" zoomScaleNormal="77" workbookViewId="0">
      <selection activeCell="A39" sqref="A39"/>
    </sheetView>
  </sheetViews>
  <sheetFormatPr defaultRowHeight="13.5" x14ac:dyDescent="0.15"/>
  <cols>
    <col min="1" max="1" width="9.375" bestFit="1" customWidth="1"/>
    <col min="2" max="2" width="7.125" bestFit="1" customWidth="1"/>
    <col min="3" max="9" width="5.875" bestFit="1" customWidth="1"/>
    <col min="10" max="10" width="3.5" bestFit="1" customWidth="1"/>
    <col min="11" max="11" width="5.25" bestFit="1" customWidth="1"/>
    <col min="12" max="12" width="5.625" bestFit="1" customWidth="1"/>
    <col min="13" max="13" width="11.75" bestFit="1" customWidth="1"/>
    <col min="14" max="14" width="7.125" bestFit="1" customWidth="1"/>
    <col min="15" max="18" width="4.25" bestFit="1" customWidth="1"/>
    <col min="19" max="19" width="5.5" bestFit="1" customWidth="1"/>
    <col min="20" max="20" width="4.25" bestFit="1" customWidth="1"/>
    <col min="21" max="21" width="5.5" bestFit="1" customWidth="1"/>
    <col min="22" max="22" width="3.5" bestFit="1" customWidth="1"/>
    <col min="23" max="23" width="5.25" bestFit="1" customWidth="1"/>
    <col min="24" max="24" width="3" bestFit="1" customWidth="1"/>
    <col min="25" max="25" width="10.125" bestFit="1" customWidth="1"/>
    <col min="26" max="26" width="7.125" bestFit="1" customWidth="1"/>
    <col min="27" max="32" width="3.875" bestFit="1" customWidth="1"/>
    <col min="33" max="33" width="5.5" bestFit="1" customWidth="1"/>
    <col min="34" max="34" width="3.875" bestFit="1" customWidth="1"/>
    <col min="35" max="35" width="5.5" bestFit="1" customWidth="1"/>
    <col min="36" max="38" width="3.875" bestFit="1" customWidth="1"/>
    <col min="39" max="39" width="6.25" bestFit="1" customWidth="1"/>
    <col min="40" max="40" width="4" bestFit="1" customWidth="1"/>
    <col min="41" max="41" width="7.5" bestFit="1" customWidth="1"/>
    <col min="42" max="42" width="5.625" bestFit="1" customWidth="1"/>
    <col min="43" max="43" width="9.75" bestFit="1" customWidth="1"/>
    <col min="44" max="44" width="7.125" bestFit="1" customWidth="1"/>
    <col min="45" max="51" width="5.875" bestFit="1" customWidth="1"/>
    <col min="52" max="52" width="3.5" bestFit="1" customWidth="1"/>
    <col min="53" max="53" width="5.25" bestFit="1" customWidth="1"/>
    <col min="54" max="54" width="3.875" bestFit="1" customWidth="1"/>
    <col min="55" max="55" width="5.625" bestFit="1" customWidth="1"/>
    <col min="56" max="56" width="13.375" bestFit="1" customWidth="1"/>
    <col min="57" max="57" width="7.125" bestFit="1" customWidth="1"/>
    <col min="58" max="61" width="3.75" bestFit="1" customWidth="1"/>
    <col min="62" max="62" width="5.375" bestFit="1" customWidth="1"/>
    <col min="63" max="63" width="3.5" bestFit="1" customWidth="1"/>
    <col min="64" max="64" width="5.375" bestFit="1" customWidth="1"/>
    <col min="65" max="65" width="6.5" bestFit="1" customWidth="1"/>
    <col min="66" max="66" width="4.625" customWidth="1"/>
    <col min="67" max="67" width="3.875" bestFit="1" customWidth="1"/>
    <col min="68" max="68" width="4.625" customWidth="1"/>
    <col min="69" max="69" width="5.625" bestFit="1" customWidth="1"/>
    <col min="70" max="70" width="3" bestFit="1" customWidth="1"/>
    <col min="71" max="71" width="5.625" bestFit="1" customWidth="1"/>
  </cols>
  <sheetData>
    <row r="1" spans="1:66" x14ac:dyDescent="0.15">
      <c r="A1" t="s">
        <v>41</v>
      </c>
      <c r="M1" t="s">
        <v>42</v>
      </c>
      <c r="Y1" t="s">
        <v>43</v>
      </c>
      <c r="AQ1" t="s">
        <v>44</v>
      </c>
      <c r="BD1" s="13" t="s">
        <v>30</v>
      </c>
      <c r="BE1" s="13"/>
      <c r="BF1" s="13"/>
      <c r="BG1" s="13"/>
      <c r="BH1" s="13"/>
      <c r="BI1" s="13"/>
    </row>
    <row r="2" spans="1:66" x14ac:dyDescent="0.15">
      <c r="A2" t="s">
        <v>25</v>
      </c>
      <c r="M2" t="s">
        <v>26</v>
      </c>
      <c r="Y2" t="s">
        <v>28</v>
      </c>
      <c r="AP2" s="13"/>
      <c r="AQ2" t="s">
        <v>57</v>
      </c>
      <c r="BD2" s="13" t="s">
        <v>59</v>
      </c>
      <c r="BE2" s="13"/>
      <c r="BF2" s="13"/>
      <c r="BG2" s="13"/>
      <c r="BH2" s="13"/>
      <c r="BI2" s="13"/>
      <c r="BJ2" s="13"/>
      <c r="BK2" s="13"/>
      <c r="BL2" s="13"/>
    </row>
    <row r="3" spans="1:66" x14ac:dyDescent="0.15">
      <c r="A3" s="9" t="s">
        <v>14</v>
      </c>
      <c r="B3" s="9" t="s">
        <v>15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23</v>
      </c>
      <c r="H3" s="9" t="s">
        <v>24</v>
      </c>
      <c r="I3" s="9" t="s">
        <v>21</v>
      </c>
      <c r="J3" s="9" t="s">
        <v>22</v>
      </c>
      <c r="K3" s="11" t="s">
        <v>45</v>
      </c>
      <c r="M3" s="9" t="s">
        <v>14</v>
      </c>
      <c r="N3" s="9" t="s">
        <v>15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23</v>
      </c>
      <c r="T3" s="9" t="s">
        <v>24</v>
      </c>
      <c r="U3" s="9" t="s">
        <v>21</v>
      </c>
      <c r="V3" s="9" t="s">
        <v>22</v>
      </c>
      <c r="W3" s="11" t="s">
        <v>45</v>
      </c>
      <c r="Y3" s="9" t="s">
        <v>14</v>
      </c>
      <c r="Z3" s="9" t="s">
        <v>15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11" t="s">
        <v>39</v>
      </c>
      <c r="AJ3" s="11" t="s">
        <v>40</v>
      </c>
      <c r="AK3" s="11" t="s">
        <v>19</v>
      </c>
      <c r="AL3" s="11" t="s">
        <v>20</v>
      </c>
      <c r="AM3" s="9" t="s">
        <v>21</v>
      </c>
      <c r="AN3" s="9" t="s">
        <v>22</v>
      </c>
      <c r="AO3" s="16" t="s">
        <v>45</v>
      </c>
      <c r="AP3" s="15"/>
      <c r="AQ3" s="9" t="s">
        <v>14</v>
      </c>
      <c r="AR3" s="9" t="s">
        <v>15</v>
      </c>
      <c r="AS3" s="9" t="s">
        <v>17</v>
      </c>
      <c r="AT3" s="9" t="s">
        <v>18</v>
      </c>
      <c r="AU3" s="9" t="s">
        <v>19</v>
      </c>
      <c r="AV3" s="9" t="s">
        <v>20</v>
      </c>
      <c r="AW3" s="9" t="s">
        <v>23</v>
      </c>
      <c r="AX3" s="9" t="s">
        <v>24</v>
      </c>
      <c r="AY3" s="9" t="s">
        <v>21</v>
      </c>
      <c r="AZ3" s="9" t="s">
        <v>22</v>
      </c>
      <c r="BA3" s="11" t="s">
        <v>45</v>
      </c>
      <c r="BD3" s="9" t="s">
        <v>14</v>
      </c>
      <c r="BE3" s="9" t="s">
        <v>15</v>
      </c>
      <c r="BF3" s="9" t="s">
        <v>17</v>
      </c>
      <c r="BG3" s="9" t="s">
        <v>18</v>
      </c>
      <c r="BH3" s="9" t="s">
        <v>19</v>
      </c>
      <c r="BI3" s="9" t="s">
        <v>20</v>
      </c>
      <c r="BJ3" s="9" t="s">
        <v>21</v>
      </c>
      <c r="BK3" s="9" t="s">
        <v>22</v>
      </c>
      <c r="BL3" s="11" t="s">
        <v>45</v>
      </c>
    </row>
    <row r="4" spans="1:66" x14ac:dyDescent="0.15">
      <c r="A4" s="38" t="s">
        <v>252</v>
      </c>
      <c r="B4" s="42" t="s">
        <v>382</v>
      </c>
      <c r="C4" s="59">
        <v>101.7</v>
      </c>
      <c r="D4" s="59">
        <v>100.5</v>
      </c>
      <c r="E4" s="59">
        <v>100.1</v>
      </c>
      <c r="F4" s="59">
        <v>101.1</v>
      </c>
      <c r="G4" s="59">
        <v>101.2</v>
      </c>
      <c r="H4" s="59">
        <v>100.4</v>
      </c>
      <c r="I4" s="59">
        <v>605</v>
      </c>
      <c r="J4" s="60">
        <v>33</v>
      </c>
      <c r="K4" s="9"/>
      <c r="M4" s="39" t="s">
        <v>324</v>
      </c>
      <c r="N4" s="43" t="s">
        <v>384</v>
      </c>
      <c r="O4" s="89">
        <v>91</v>
      </c>
      <c r="P4" s="89">
        <v>91</v>
      </c>
      <c r="Q4" s="89">
        <v>94</v>
      </c>
      <c r="R4" s="89">
        <v>95</v>
      </c>
      <c r="S4" s="89">
        <v>94</v>
      </c>
      <c r="T4" s="89">
        <v>95</v>
      </c>
      <c r="U4" s="89">
        <v>560</v>
      </c>
      <c r="V4" s="62">
        <v>10</v>
      </c>
      <c r="W4" s="76"/>
      <c r="Y4" s="49" t="s">
        <v>253</v>
      </c>
      <c r="Z4" s="49" t="s">
        <v>382</v>
      </c>
      <c r="AA4" s="49">
        <v>92</v>
      </c>
      <c r="AB4" s="49">
        <v>95</v>
      </c>
      <c r="AC4" s="49">
        <v>96</v>
      </c>
      <c r="AD4" s="49">
        <v>96</v>
      </c>
      <c r="AE4" s="49">
        <v>97</v>
      </c>
      <c r="AF4" s="49">
        <v>99</v>
      </c>
      <c r="AG4" s="49">
        <v>96</v>
      </c>
      <c r="AH4" s="49">
        <v>97</v>
      </c>
      <c r="AI4" s="49">
        <v>93</v>
      </c>
      <c r="AJ4" s="49">
        <v>93</v>
      </c>
      <c r="AK4" s="49">
        <v>96</v>
      </c>
      <c r="AL4" s="49">
        <v>92</v>
      </c>
      <c r="AM4" s="49">
        <v>1142</v>
      </c>
      <c r="AN4" s="49">
        <v>46</v>
      </c>
      <c r="AO4" s="59">
        <v>438.3</v>
      </c>
      <c r="AP4" s="18"/>
      <c r="AQ4" s="47" t="s">
        <v>253</v>
      </c>
      <c r="AR4" s="47" t="s">
        <v>401</v>
      </c>
      <c r="AS4" s="74">
        <v>100.3</v>
      </c>
      <c r="AT4" s="59">
        <v>102.9</v>
      </c>
      <c r="AU4" s="59">
        <v>103.6</v>
      </c>
      <c r="AV4" s="59">
        <v>101.2</v>
      </c>
      <c r="AW4" s="59">
        <v>101.9</v>
      </c>
      <c r="AX4" s="59">
        <v>101.9</v>
      </c>
      <c r="AY4" s="59">
        <v>611.79999999999995</v>
      </c>
      <c r="AZ4" s="42">
        <v>24</v>
      </c>
      <c r="BA4" s="75"/>
      <c r="BD4" s="38" t="s">
        <v>324</v>
      </c>
      <c r="BE4" s="42" t="s">
        <v>384</v>
      </c>
      <c r="BF4" s="96">
        <v>94</v>
      </c>
      <c r="BG4" s="96">
        <v>95</v>
      </c>
      <c r="BH4" s="96">
        <v>92</v>
      </c>
      <c r="BI4" s="96">
        <v>89</v>
      </c>
      <c r="BJ4" s="96">
        <v>87</v>
      </c>
      <c r="BK4" s="96">
        <v>95</v>
      </c>
      <c r="BL4" s="96">
        <v>552</v>
      </c>
      <c r="BM4" s="97">
        <v>235.6</v>
      </c>
      <c r="BN4" s="75" t="s">
        <v>406</v>
      </c>
    </row>
    <row r="5" spans="1:66" x14ac:dyDescent="0.15">
      <c r="A5" s="39" t="s">
        <v>253</v>
      </c>
      <c r="B5" s="43" t="s">
        <v>382</v>
      </c>
      <c r="C5" s="61">
        <v>103.3</v>
      </c>
      <c r="D5" s="61">
        <v>105.2</v>
      </c>
      <c r="E5" s="61">
        <v>101.9</v>
      </c>
      <c r="F5" s="61">
        <v>103</v>
      </c>
      <c r="G5" s="61">
        <v>104.2</v>
      </c>
      <c r="H5" s="61">
        <v>105.4</v>
      </c>
      <c r="I5" s="61">
        <v>623</v>
      </c>
      <c r="J5" s="62">
        <v>48</v>
      </c>
      <c r="K5" s="9"/>
      <c r="M5" s="39" t="s">
        <v>325</v>
      </c>
      <c r="N5" s="43" t="s">
        <v>383</v>
      </c>
      <c r="O5" s="89">
        <v>92</v>
      </c>
      <c r="P5" s="89">
        <v>93</v>
      </c>
      <c r="Q5" s="89">
        <v>92</v>
      </c>
      <c r="R5" s="89">
        <v>92</v>
      </c>
      <c r="S5" s="89">
        <v>91</v>
      </c>
      <c r="T5" s="89">
        <v>93</v>
      </c>
      <c r="U5" s="89">
        <v>553</v>
      </c>
      <c r="V5" s="62">
        <v>7</v>
      </c>
      <c r="W5" s="76"/>
      <c r="Y5" s="43" t="s">
        <v>256</v>
      </c>
      <c r="Z5" s="43" t="s">
        <v>384</v>
      </c>
      <c r="AA5" s="43">
        <v>93</v>
      </c>
      <c r="AB5" s="43">
        <v>95</v>
      </c>
      <c r="AC5" s="43">
        <v>93</v>
      </c>
      <c r="AD5" s="43">
        <v>92</v>
      </c>
      <c r="AE5" s="43">
        <v>96</v>
      </c>
      <c r="AF5" s="43">
        <v>99</v>
      </c>
      <c r="AG5" s="43">
        <v>93</v>
      </c>
      <c r="AH5" s="43">
        <v>98</v>
      </c>
      <c r="AI5" s="43">
        <v>91</v>
      </c>
      <c r="AJ5" s="43">
        <v>95</v>
      </c>
      <c r="AK5" s="43">
        <v>88</v>
      </c>
      <c r="AL5" s="43">
        <v>86</v>
      </c>
      <c r="AM5" s="43">
        <v>1119</v>
      </c>
      <c r="AN5" s="43">
        <v>33</v>
      </c>
      <c r="AO5" s="61">
        <v>423.2</v>
      </c>
      <c r="AP5" s="18"/>
      <c r="AQ5" s="47" t="s">
        <v>259</v>
      </c>
      <c r="AR5" s="47" t="s">
        <v>394</v>
      </c>
      <c r="AS5" s="74">
        <v>97.8</v>
      </c>
      <c r="AT5" s="61">
        <v>104.9</v>
      </c>
      <c r="AU5" s="61">
        <v>101.3</v>
      </c>
      <c r="AV5" s="61">
        <v>99.4</v>
      </c>
      <c r="AW5" s="61">
        <v>101.6</v>
      </c>
      <c r="AX5" s="61">
        <v>101.5</v>
      </c>
      <c r="AY5" s="61">
        <v>606.5</v>
      </c>
      <c r="AZ5" s="43">
        <v>23</v>
      </c>
      <c r="BA5" s="76"/>
      <c r="BD5" s="39" t="s">
        <v>325</v>
      </c>
      <c r="BE5" s="43" t="s">
        <v>383</v>
      </c>
      <c r="BF5" s="64">
        <v>90</v>
      </c>
      <c r="BG5" s="64">
        <v>96</v>
      </c>
      <c r="BH5" s="64">
        <v>92</v>
      </c>
      <c r="BI5" s="64">
        <v>96</v>
      </c>
      <c r="BJ5" s="64">
        <v>94</v>
      </c>
      <c r="BK5" s="64">
        <v>91</v>
      </c>
      <c r="BL5" s="64">
        <v>559</v>
      </c>
      <c r="BM5" s="98">
        <v>224.6</v>
      </c>
      <c r="BN5" s="76" t="s">
        <v>400</v>
      </c>
    </row>
    <row r="6" spans="1:66" ht="14.25" thickBot="1" x14ac:dyDescent="0.2">
      <c r="A6" s="39" t="s">
        <v>254</v>
      </c>
      <c r="B6" s="43" t="s">
        <v>383</v>
      </c>
      <c r="C6" s="61">
        <v>101.8</v>
      </c>
      <c r="D6" s="61">
        <v>103</v>
      </c>
      <c r="E6" s="61">
        <v>102</v>
      </c>
      <c r="F6" s="61">
        <v>102.7</v>
      </c>
      <c r="G6" s="61">
        <v>103.9</v>
      </c>
      <c r="H6" s="61">
        <v>100.4</v>
      </c>
      <c r="I6" s="61">
        <v>613.79999999999995</v>
      </c>
      <c r="J6" s="62">
        <v>35</v>
      </c>
      <c r="K6" s="10"/>
      <c r="M6" s="39" t="s">
        <v>326</v>
      </c>
      <c r="N6" s="43" t="s">
        <v>384</v>
      </c>
      <c r="O6" s="89">
        <v>88</v>
      </c>
      <c r="P6" s="89">
        <v>91</v>
      </c>
      <c r="Q6" s="89">
        <v>90</v>
      </c>
      <c r="R6" s="89">
        <v>94</v>
      </c>
      <c r="S6" s="89">
        <v>93</v>
      </c>
      <c r="T6" s="89">
        <v>91</v>
      </c>
      <c r="U6" s="89">
        <v>547</v>
      </c>
      <c r="V6" s="62">
        <v>4</v>
      </c>
      <c r="W6" s="76"/>
      <c r="Y6" s="43" t="s">
        <v>259</v>
      </c>
      <c r="Z6" s="43" t="s">
        <v>387</v>
      </c>
      <c r="AA6" s="43">
        <v>85</v>
      </c>
      <c r="AB6" s="43">
        <v>93</v>
      </c>
      <c r="AC6" s="43">
        <v>89</v>
      </c>
      <c r="AD6" s="43">
        <v>92</v>
      </c>
      <c r="AE6" s="43">
        <v>99</v>
      </c>
      <c r="AF6" s="43">
        <v>95</v>
      </c>
      <c r="AG6" s="43">
        <v>99</v>
      </c>
      <c r="AH6" s="43">
        <v>98</v>
      </c>
      <c r="AI6" s="43">
        <v>88</v>
      </c>
      <c r="AJ6" s="43">
        <v>87</v>
      </c>
      <c r="AK6" s="43">
        <v>93</v>
      </c>
      <c r="AL6" s="43">
        <v>88</v>
      </c>
      <c r="AM6" s="43">
        <v>1106</v>
      </c>
      <c r="AN6" s="43">
        <v>28</v>
      </c>
      <c r="AO6" s="61">
        <v>408.1</v>
      </c>
      <c r="AP6" s="13"/>
      <c r="AQ6" s="47" t="s">
        <v>271</v>
      </c>
      <c r="AR6" s="47" t="s">
        <v>402</v>
      </c>
      <c r="AS6" s="74">
        <v>100.4</v>
      </c>
      <c r="AT6" s="61">
        <v>97.6</v>
      </c>
      <c r="AU6" s="61">
        <v>102.8</v>
      </c>
      <c r="AV6" s="61">
        <v>100.1</v>
      </c>
      <c r="AW6" s="61">
        <v>102.3</v>
      </c>
      <c r="AX6" s="61">
        <v>98.6</v>
      </c>
      <c r="AY6" s="61">
        <v>601.79999999999995</v>
      </c>
      <c r="AZ6" s="43">
        <v>23</v>
      </c>
      <c r="BA6" s="76"/>
      <c r="BD6" s="39" t="s">
        <v>326</v>
      </c>
      <c r="BE6" s="43" t="s">
        <v>384</v>
      </c>
      <c r="BF6" s="64">
        <v>88</v>
      </c>
      <c r="BG6" s="64">
        <v>89</v>
      </c>
      <c r="BH6" s="64">
        <v>89</v>
      </c>
      <c r="BI6" s="64">
        <v>90</v>
      </c>
      <c r="BJ6" s="64">
        <v>87</v>
      </c>
      <c r="BK6" s="64">
        <v>87</v>
      </c>
      <c r="BL6" s="64">
        <v>530</v>
      </c>
      <c r="BM6" s="98">
        <v>203.8</v>
      </c>
      <c r="BN6" s="76" t="s">
        <v>400</v>
      </c>
    </row>
    <row r="7" spans="1:66" x14ac:dyDescent="0.15">
      <c r="A7" s="39" t="s">
        <v>119</v>
      </c>
      <c r="B7" s="43" t="s">
        <v>382</v>
      </c>
      <c r="C7" s="61">
        <v>101.1</v>
      </c>
      <c r="D7" s="61">
        <v>99.6</v>
      </c>
      <c r="E7" s="61">
        <v>98.5</v>
      </c>
      <c r="F7" s="61">
        <v>101.5</v>
      </c>
      <c r="G7" s="61">
        <v>102.1</v>
      </c>
      <c r="H7" s="61">
        <v>101.2</v>
      </c>
      <c r="I7" s="61">
        <v>604</v>
      </c>
      <c r="J7" s="62">
        <v>30</v>
      </c>
      <c r="M7" s="43" t="s">
        <v>327</v>
      </c>
      <c r="N7" s="43" t="s">
        <v>385</v>
      </c>
      <c r="O7" s="43">
        <v>89</v>
      </c>
      <c r="P7" s="43">
        <v>91</v>
      </c>
      <c r="Q7" s="43">
        <v>91</v>
      </c>
      <c r="R7" s="43">
        <v>93</v>
      </c>
      <c r="S7" s="43">
        <v>95</v>
      </c>
      <c r="T7" s="43">
        <v>86</v>
      </c>
      <c r="U7" s="43">
        <v>545</v>
      </c>
      <c r="V7" s="43">
        <v>11</v>
      </c>
      <c r="W7" s="76"/>
      <c r="Y7" s="43" t="s">
        <v>260</v>
      </c>
      <c r="Z7" s="43" t="s">
        <v>383</v>
      </c>
      <c r="AA7" s="43">
        <v>80</v>
      </c>
      <c r="AB7" s="43">
        <v>86</v>
      </c>
      <c r="AC7" s="43">
        <v>89</v>
      </c>
      <c r="AD7" s="43">
        <v>89</v>
      </c>
      <c r="AE7" s="43">
        <v>94</v>
      </c>
      <c r="AF7" s="43">
        <v>95</v>
      </c>
      <c r="AG7" s="43">
        <v>92</v>
      </c>
      <c r="AH7" s="43">
        <v>96</v>
      </c>
      <c r="AI7" s="43">
        <v>96</v>
      </c>
      <c r="AJ7" s="43">
        <v>86</v>
      </c>
      <c r="AK7" s="43">
        <v>88</v>
      </c>
      <c r="AL7" s="43">
        <v>86</v>
      </c>
      <c r="AM7" s="43">
        <v>1077</v>
      </c>
      <c r="AN7" s="43">
        <v>19</v>
      </c>
      <c r="AO7" s="61">
        <v>394.2</v>
      </c>
      <c r="AP7" s="13"/>
      <c r="AQ7" s="47" t="s">
        <v>281</v>
      </c>
      <c r="AR7" s="47" t="s">
        <v>394</v>
      </c>
      <c r="AS7" s="74">
        <v>98.2</v>
      </c>
      <c r="AT7" s="61">
        <v>101</v>
      </c>
      <c r="AU7" s="61">
        <v>97</v>
      </c>
      <c r="AV7" s="61">
        <v>100.7</v>
      </c>
      <c r="AW7" s="61">
        <v>99.8</v>
      </c>
      <c r="AX7" s="61">
        <v>100.5</v>
      </c>
      <c r="AY7" s="61">
        <v>597.20000000000005</v>
      </c>
      <c r="AZ7" s="43">
        <v>16</v>
      </c>
      <c r="BA7" s="76"/>
      <c r="BD7" s="39" t="s">
        <v>328</v>
      </c>
      <c r="BE7" s="43" t="s">
        <v>385</v>
      </c>
      <c r="BF7" s="64">
        <v>86</v>
      </c>
      <c r="BG7" s="64">
        <v>92</v>
      </c>
      <c r="BH7" s="64">
        <v>88</v>
      </c>
      <c r="BI7" s="64">
        <v>90</v>
      </c>
      <c r="BJ7" s="64">
        <v>89</v>
      </c>
      <c r="BK7" s="64">
        <v>91</v>
      </c>
      <c r="BL7" s="64">
        <v>536</v>
      </c>
      <c r="BM7" s="98">
        <v>181.3</v>
      </c>
      <c r="BN7" s="76" t="s">
        <v>400</v>
      </c>
    </row>
    <row r="8" spans="1:66" ht="14.25" thickBot="1" x14ac:dyDescent="0.2">
      <c r="A8" s="39" t="s">
        <v>255</v>
      </c>
      <c r="B8" s="43" t="s">
        <v>383</v>
      </c>
      <c r="C8" s="61">
        <v>102.1</v>
      </c>
      <c r="D8" s="61">
        <v>103.4</v>
      </c>
      <c r="E8" s="61">
        <v>101.3</v>
      </c>
      <c r="F8" s="61">
        <v>98.8</v>
      </c>
      <c r="G8" s="61">
        <v>103.2</v>
      </c>
      <c r="H8" s="61">
        <v>101.8</v>
      </c>
      <c r="I8" s="61">
        <v>610.6</v>
      </c>
      <c r="J8" s="62">
        <v>33</v>
      </c>
      <c r="M8" s="46" t="s">
        <v>259</v>
      </c>
      <c r="N8" s="46" t="s">
        <v>387</v>
      </c>
      <c r="O8" s="46">
        <v>80</v>
      </c>
      <c r="P8" s="46">
        <v>78</v>
      </c>
      <c r="Q8" s="46">
        <v>80</v>
      </c>
      <c r="R8" s="46">
        <v>77</v>
      </c>
      <c r="S8" s="46">
        <v>78</v>
      </c>
      <c r="T8" s="46">
        <v>75</v>
      </c>
      <c r="U8" s="46">
        <v>468</v>
      </c>
      <c r="V8" s="46">
        <v>4</v>
      </c>
      <c r="W8" s="78"/>
      <c r="Y8" s="43" t="s">
        <v>266</v>
      </c>
      <c r="Z8" s="43" t="s">
        <v>384</v>
      </c>
      <c r="AA8" s="43">
        <v>88</v>
      </c>
      <c r="AB8" s="43">
        <v>88</v>
      </c>
      <c r="AC8" s="43">
        <v>94</v>
      </c>
      <c r="AD8" s="43">
        <v>91</v>
      </c>
      <c r="AE8" s="43">
        <v>94</v>
      </c>
      <c r="AF8" s="43">
        <v>93</v>
      </c>
      <c r="AG8" s="43">
        <v>92</v>
      </c>
      <c r="AH8" s="43">
        <v>91</v>
      </c>
      <c r="AI8" s="43">
        <v>85</v>
      </c>
      <c r="AJ8" s="43">
        <v>91</v>
      </c>
      <c r="AK8" s="43">
        <v>87</v>
      </c>
      <c r="AL8" s="43">
        <v>91</v>
      </c>
      <c r="AM8" s="43">
        <v>1085</v>
      </c>
      <c r="AN8" s="43">
        <v>12</v>
      </c>
      <c r="AO8" s="61">
        <v>382.4</v>
      </c>
      <c r="AQ8" s="47" t="s">
        <v>256</v>
      </c>
      <c r="AR8" s="47" t="s">
        <v>396</v>
      </c>
      <c r="AS8" s="74">
        <v>99.6</v>
      </c>
      <c r="AT8" s="61">
        <v>99.2</v>
      </c>
      <c r="AU8" s="61">
        <v>98.3</v>
      </c>
      <c r="AV8" s="61">
        <v>98.5</v>
      </c>
      <c r="AW8" s="61">
        <v>99.5</v>
      </c>
      <c r="AX8" s="61">
        <v>100.2</v>
      </c>
      <c r="AY8" s="61">
        <v>595.30000000000007</v>
      </c>
      <c r="AZ8" s="43">
        <v>18</v>
      </c>
      <c r="BA8" s="76"/>
      <c r="BD8" s="39" t="s">
        <v>217</v>
      </c>
      <c r="BE8" s="43" t="s">
        <v>392</v>
      </c>
      <c r="BF8" s="64">
        <v>84</v>
      </c>
      <c r="BG8" s="64">
        <v>83</v>
      </c>
      <c r="BH8" s="64">
        <v>88</v>
      </c>
      <c r="BI8" s="64">
        <v>85</v>
      </c>
      <c r="BJ8" s="64">
        <v>88</v>
      </c>
      <c r="BK8" s="64">
        <v>84</v>
      </c>
      <c r="BL8" s="64">
        <v>512</v>
      </c>
      <c r="BM8" s="98">
        <v>159.19999999999999</v>
      </c>
      <c r="BN8" s="76" t="s">
        <v>400</v>
      </c>
    </row>
    <row r="9" spans="1:66" x14ac:dyDescent="0.15">
      <c r="A9" s="39" t="s">
        <v>256</v>
      </c>
      <c r="B9" s="43" t="s">
        <v>384</v>
      </c>
      <c r="C9" s="61">
        <v>100.4</v>
      </c>
      <c r="D9" s="61">
        <v>102.5</v>
      </c>
      <c r="E9" s="61">
        <v>99.3</v>
      </c>
      <c r="F9" s="61">
        <v>101.5</v>
      </c>
      <c r="G9" s="61">
        <v>101.2</v>
      </c>
      <c r="H9" s="61">
        <v>100</v>
      </c>
      <c r="I9" s="61">
        <v>604.9</v>
      </c>
      <c r="J9" s="62">
        <v>29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Y9" s="43" t="s">
        <v>281</v>
      </c>
      <c r="Z9" s="43" t="s">
        <v>387</v>
      </c>
      <c r="AA9" s="43">
        <v>94</v>
      </c>
      <c r="AB9" s="43">
        <v>96</v>
      </c>
      <c r="AC9" s="43">
        <v>94</v>
      </c>
      <c r="AD9" s="43">
        <v>81</v>
      </c>
      <c r="AE9" s="43">
        <v>97</v>
      </c>
      <c r="AF9" s="43">
        <v>95</v>
      </c>
      <c r="AG9" s="43">
        <v>97</v>
      </c>
      <c r="AH9" s="43">
        <v>97</v>
      </c>
      <c r="AI9" s="43">
        <v>87</v>
      </c>
      <c r="AJ9" s="43">
        <v>83</v>
      </c>
      <c r="AK9" s="43">
        <v>90</v>
      </c>
      <c r="AL9" s="43">
        <v>83</v>
      </c>
      <c r="AM9" s="43">
        <v>1094</v>
      </c>
      <c r="AN9" s="43">
        <v>25</v>
      </c>
      <c r="AO9" s="61">
        <v>374</v>
      </c>
      <c r="AQ9" s="47" t="s">
        <v>260</v>
      </c>
      <c r="AR9" s="47" t="s">
        <v>403</v>
      </c>
      <c r="AS9" s="74">
        <v>96.8</v>
      </c>
      <c r="AT9" s="61">
        <v>99.6</v>
      </c>
      <c r="AU9" s="61">
        <v>102.2</v>
      </c>
      <c r="AV9" s="61">
        <v>99.2</v>
      </c>
      <c r="AW9" s="61">
        <v>99.3</v>
      </c>
      <c r="AX9" s="61">
        <v>97.8</v>
      </c>
      <c r="AY9" s="61">
        <v>594.9</v>
      </c>
      <c r="AZ9" s="43">
        <v>18</v>
      </c>
      <c r="BA9" s="76"/>
      <c r="BD9" s="39" t="s">
        <v>329</v>
      </c>
      <c r="BE9" s="43" t="s">
        <v>385</v>
      </c>
      <c r="BF9" s="64">
        <v>91</v>
      </c>
      <c r="BG9" s="64">
        <v>86</v>
      </c>
      <c r="BH9" s="64">
        <v>92</v>
      </c>
      <c r="BI9" s="64">
        <v>88</v>
      </c>
      <c r="BJ9" s="64">
        <v>90</v>
      </c>
      <c r="BK9" s="64">
        <v>89</v>
      </c>
      <c r="BL9" s="64">
        <v>536</v>
      </c>
      <c r="BM9" s="98">
        <v>136.6</v>
      </c>
      <c r="BN9" s="76" t="s">
        <v>400</v>
      </c>
    </row>
    <row r="10" spans="1:66" x14ac:dyDescent="0.15">
      <c r="A10" s="39" t="s">
        <v>257</v>
      </c>
      <c r="B10" s="43" t="s">
        <v>385</v>
      </c>
      <c r="C10" s="61">
        <v>99.7</v>
      </c>
      <c r="D10" s="61">
        <v>100</v>
      </c>
      <c r="E10" s="61">
        <v>101</v>
      </c>
      <c r="F10" s="61">
        <v>102.5</v>
      </c>
      <c r="G10" s="61">
        <v>101.7</v>
      </c>
      <c r="H10" s="61">
        <v>100.8</v>
      </c>
      <c r="I10" s="61">
        <v>605.69999999999993</v>
      </c>
      <c r="J10" s="62">
        <v>34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Y10" s="43" t="s">
        <v>271</v>
      </c>
      <c r="Z10" s="43" t="s">
        <v>383</v>
      </c>
      <c r="AA10" s="43">
        <v>89</v>
      </c>
      <c r="AB10" s="43">
        <v>90</v>
      </c>
      <c r="AC10" s="43">
        <v>89</v>
      </c>
      <c r="AD10" s="43">
        <v>89</v>
      </c>
      <c r="AE10" s="43">
        <v>92</v>
      </c>
      <c r="AF10" s="43">
        <v>89</v>
      </c>
      <c r="AG10" s="43">
        <v>97</v>
      </c>
      <c r="AH10" s="43">
        <v>94</v>
      </c>
      <c r="AI10" s="43">
        <v>86</v>
      </c>
      <c r="AJ10" s="43">
        <v>89</v>
      </c>
      <c r="AK10" s="43">
        <v>93</v>
      </c>
      <c r="AL10" s="43">
        <v>88</v>
      </c>
      <c r="AM10" s="43">
        <v>1085</v>
      </c>
      <c r="AN10" s="43">
        <v>24</v>
      </c>
      <c r="AO10" s="61">
        <v>350.2</v>
      </c>
      <c r="AQ10" s="47" t="s">
        <v>254</v>
      </c>
      <c r="AR10" s="47" t="s">
        <v>395</v>
      </c>
      <c r="AS10" s="74">
        <v>99.3</v>
      </c>
      <c r="AT10" s="61">
        <v>96.7</v>
      </c>
      <c r="AU10" s="61">
        <v>102.1</v>
      </c>
      <c r="AV10" s="61">
        <v>98.2</v>
      </c>
      <c r="AW10" s="61">
        <v>98.2</v>
      </c>
      <c r="AX10" s="61">
        <v>100</v>
      </c>
      <c r="AY10" s="61">
        <v>594.5</v>
      </c>
      <c r="AZ10" s="43">
        <v>21</v>
      </c>
      <c r="BA10" s="76"/>
      <c r="BD10" s="39" t="s">
        <v>260</v>
      </c>
      <c r="BE10" s="43" t="s">
        <v>383</v>
      </c>
      <c r="BF10" s="64">
        <v>80</v>
      </c>
      <c r="BG10" s="64">
        <v>90</v>
      </c>
      <c r="BH10" s="64">
        <v>82</v>
      </c>
      <c r="BI10" s="64">
        <v>84</v>
      </c>
      <c r="BJ10" s="64">
        <v>85</v>
      </c>
      <c r="BK10" s="64">
        <v>89</v>
      </c>
      <c r="BL10" s="64">
        <v>510</v>
      </c>
      <c r="BM10" s="98">
        <v>117.3</v>
      </c>
      <c r="BN10" s="76" t="s">
        <v>400</v>
      </c>
    </row>
    <row r="11" spans="1:66" ht="14.25" thickBot="1" x14ac:dyDescent="0.2">
      <c r="A11" s="39" t="s">
        <v>258</v>
      </c>
      <c r="B11" s="43" t="s">
        <v>386</v>
      </c>
      <c r="C11" s="61">
        <v>97.2</v>
      </c>
      <c r="D11" s="61">
        <v>101</v>
      </c>
      <c r="E11" s="61">
        <v>104.5</v>
      </c>
      <c r="F11" s="61">
        <v>99.9</v>
      </c>
      <c r="G11" s="61">
        <v>100.5</v>
      </c>
      <c r="H11" s="61">
        <v>100.9</v>
      </c>
      <c r="I11" s="61">
        <v>604</v>
      </c>
      <c r="J11" s="62">
        <v>30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Y11" s="43" t="s">
        <v>254</v>
      </c>
      <c r="Z11" s="43" t="s">
        <v>383</v>
      </c>
      <c r="AA11" s="43">
        <v>93</v>
      </c>
      <c r="AB11" s="43">
        <v>92</v>
      </c>
      <c r="AC11" s="43">
        <v>92</v>
      </c>
      <c r="AD11" s="43">
        <v>96</v>
      </c>
      <c r="AE11" s="43">
        <v>95</v>
      </c>
      <c r="AF11" s="43">
        <v>95</v>
      </c>
      <c r="AG11" s="43">
        <v>94</v>
      </c>
      <c r="AH11" s="43">
        <v>92</v>
      </c>
      <c r="AI11" s="43">
        <v>88</v>
      </c>
      <c r="AJ11" s="43">
        <v>93</v>
      </c>
      <c r="AK11" s="43">
        <v>95</v>
      </c>
      <c r="AL11" s="43">
        <v>94</v>
      </c>
      <c r="AM11" s="43">
        <v>1119</v>
      </c>
      <c r="AN11" s="43">
        <v>29</v>
      </c>
      <c r="AO11" s="61">
        <v>343.7</v>
      </c>
      <c r="AQ11" s="47" t="s">
        <v>308</v>
      </c>
      <c r="AR11" s="47" t="s">
        <v>394</v>
      </c>
      <c r="AS11" s="74">
        <v>94.9</v>
      </c>
      <c r="AT11" s="61">
        <v>101.4</v>
      </c>
      <c r="AU11" s="61">
        <v>100.2</v>
      </c>
      <c r="AV11" s="61">
        <v>97.7</v>
      </c>
      <c r="AW11" s="61">
        <v>100.6</v>
      </c>
      <c r="AX11" s="61">
        <v>98.1</v>
      </c>
      <c r="AY11" s="61">
        <v>592.9</v>
      </c>
      <c r="AZ11" s="43">
        <v>16</v>
      </c>
      <c r="BA11" s="76"/>
      <c r="BD11" s="39" t="s">
        <v>330</v>
      </c>
      <c r="BE11" s="43" t="s">
        <v>399</v>
      </c>
      <c r="BF11" s="64">
        <v>85</v>
      </c>
      <c r="BG11" s="64">
        <v>94</v>
      </c>
      <c r="BH11" s="64">
        <v>85</v>
      </c>
      <c r="BI11" s="64">
        <v>92</v>
      </c>
      <c r="BJ11" s="64">
        <v>79</v>
      </c>
      <c r="BK11" s="64">
        <v>87</v>
      </c>
      <c r="BL11" s="64">
        <v>522</v>
      </c>
      <c r="BM11" s="89">
        <v>0</v>
      </c>
      <c r="BN11" s="76" t="s">
        <v>407</v>
      </c>
    </row>
    <row r="12" spans="1:66" x14ac:dyDescent="0.15">
      <c r="A12" s="39" t="s">
        <v>259</v>
      </c>
      <c r="B12" s="43" t="s">
        <v>387</v>
      </c>
      <c r="C12" s="61">
        <v>100.5</v>
      </c>
      <c r="D12" s="61">
        <v>100.7</v>
      </c>
      <c r="E12" s="61">
        <v>102.7</v>
      </c>
      <c r="F12" s="61">
        <v>100.7</v>
      </c>
      <c r="G12" s="63">
        <v>99.3</v>
      </c>
      <c r="H12" s="63">
        <v>98.8</v>
      </c>
      <c r="I12" s="61">
        <v>602.69999999999993</v>
      </c>
      <c r="J12" s="62">
        <v>28</v>
      </c>
      <c r="M12" s="12" t="s">
        <v>27</v>
      </c>
      <c r="N12" s="12"/>
      <c r="O12" s="12"/>
      <c r="P12" s="12"/>
      <c r="Q12" s="12"/>
      <c r="R12" s="12"/>
      <c r="S12" s="13"/>
      <c r="T12" s="13"/>
      <c r="U12" s="13"/>
      <c r="V12" s="13"/>
      <c r="W12" s="13"/>
      <c r="Y12" s="43" t="s">
        <v>265</v>
      </c>
      <c r="Z12" s="43" t="s">
        <v>382</v>
      </c>
      <c r="AA12" s="43">
        <v>85</v>
      </c>
      <c r="AB12" s="43">
        <v>91</v>
      </c>
      <c r="AC12" s="43">
        <v>87</v>
      </c>
      <c r="AD12" s="43">
        <v>83</v>
      </c>
      <c r="AE12" s="43">
        <v>94</v>
      </c>
      <c r="AF12" s="43">
        <v>92</v>
      </c>
      <c r="AG12" s="43">
        <v>84</v>
      </c>
      <c r="AH12" s="43">
        <v>95</v>
      </c>
      <c r="AI12" s="43">
        <v>90</v>
      </c>
      <c r="AJ12" s="43">
        <v>92</v>
      </c>
      <c r="AK12" s="43">
        <v>91</v>
      </c>
      <c r="AL12" s="43">
        <v>92</v>
      </c>
      <c r="AM12" s="43">
        <v>1076</v>
      </c>
      <c r="AN12" s="43">
        <v>17</v>
      </c>
      <c r="AO12" s="79"/>
      <c r="AQ12" s="47" t="s">
        <v>268</v>
      </c>
      <c r="AR12" s="47" t="s">
        <v>397</v>
      </c>
      <c r="AS12" s="74">
        <v>95.1</v>
      </c>
      <c r="AT12" s="61">
        <v>97.5</v>
      </c>
      <c r="AU12" s="61">
        <v>98</v>
      </c>
      <c r="AV12" s="61">
        <v>98.5</v>
      </c>
      <c r="AW12" s="61">
        <v>102.2</v>
      </c>
      <c r="AX12" s="61">
        <v>100.5</v>
      </c>
      <c r="AY12" s="61">
        <v>591.79999999999995</v>
      </c>
      <c r="AZ12" s="43">
        <v>15</v>
      </c>
      <c r="BA12" s="76"/>
      <c r="BD12" s="39" t="s">
        <v>175</v>
      </c>
      <c r="BE12" s="43" t="s">
        <v>391</v>
      </c>
      <c r="BF12" s="64">
        <v>80</v>
      </c>
      <c r="BG12" s="64">
        <v>85</v>
      </c>
      <c r="BH12" s="64">
        <v>85</v>
      </c>
      <c r="BI12" s="64">
        <v>87</v>
      </c>
      <c r="BJ12" s="65">
        <v>84</v>
      </c>
      <c r="BK12" s="65">
        <v>88</v>
      </c>
      <c r="BL12" s="64">
        <v>509</v>
      </c>
      <c r="BM12" s="99"/>
      <c r="BN12" s="76" t="s">
        <v>400</v>
      </c>
    </row>
    <row r="13" spans="1:66" x14ac:dyDescent="0.15">
      <c r="A13" s="39" t="s">
        <v>260</v>
      </c>
      <c r="B13" s="43" t="s">
        <v>383</v>
      </c>
      <c r="C13" s="61">
        <v>99.2</v>
      </c>
      <c r="D13" s="61">
        <v>101.1</v>
      </c>
      <c r="E13" s="61">
        <v>99.7</v>
      </c>
      <c r="F13" s="61">
        <v>100.1</v>
      </c>
      <c r="G13" s="63">
        <v>100.6</v>
      </c>
      <c r="H13" s="63">
        <v>99.7</v>
      </c>
      <c r="I13" s="61">
        <v>600.40000000000009</v>
      </c>
      <c r="J13" s="62">
        <v>24</v>
      </c>
      <c r="M13" s="9" t="s">
        <v>14</v>
      </c>
      <c r="N13" s="9" t="s">
        <v>15</v>
      </c>
      <c r="O13" s="9" t="s">
        <v>17</v>
      </c>
      <c r="P13" s="9" t="s">
        <v>18</v>
      </c>
      <c r="Q13" s="9" t="s">
        <v>19</v>
      </c>
      <c r="R13" s="9" t="s">
        <v>20</v>
      </c>
      <c r="S13" s="9" t="s">
        <v>21</v>
      </c>
      <c r="T13" s="9" t="s">
        <v>22</v>
      </c>
      <c r="U13" s="11" t="s">
        <v>45</v>
      </c>
      <c r="V13" s="13"/>
      <c r="W13" s="13"/>
      <c r="Y13" s="43" t="s">
        <v>273</v>
      </c>
      <c r="Z13" s="43" t="s">
        <v>388</v>
      </c>
      <c r="AA13" s="43">
        <v>74</v>
      </c>
      <c r="AB13" s="43">
        <v>78</v>
      </c>
      <c r="AC13" s="43">
        <v>87</v>
      </c>
      <c r="AD13" s="43">
        <v>86</v>
      </c>
      <c r="AE13" s="43">
        <v>96</v>
      </c>
      <c r="AF13" s="43">
        <v>96</v>
      </c>
      <c r="AG13" s="43">
        <v>96</v>
      </c>
      <c r="AH13" s="43">
        <v>93</v>
      </c>
      <c r="AI13" s="43">
        <v>88</v>
      </c>
      <c r="AJ13" s="43">
        <v>87</v>
      </c>
      <c r="AK13" s="43">
        <v>90</v>
      </c>
      <c r="AL13" s="43">
        <v>88</v>
      </c>
      <c r="AM13" s="43">
        <v>1059</v>
      </c>
      <c r="AN13" s="43">
        <v>21</v>
      </c>
      <c r="AO13" s="79"/>
      <c r="AQ13" s="47" t="s">
        <v>270</v>
      </c>
      <c r="AR13" s="47" t="s">
        <v>397</v>
      </c>
      <c r="AS13" s="74">
        <v>99.5</v>
      </c>
      <c r="AT13" s="61">
        <v>99.7</v>
      </c>
      <c r="AU13" s="61">
        <v>97.9</v>
      </c>
      <c r="AV13" s="61">
        <v>96.9</v>
      </c>
      <c r="AW13" s="61">
        <v>99.7</v>
      </c>
      <c r="AX13" s="61">
        <v>97.3</v>
      </c>
      <c r="AY13" s="61">
        <v>591</v>
      </c>
      <c r="AZ13" s="43">
        <v>14</v>
      </c>
      <c r="BA13" s="76"/>
      <c r="BD13" s="39" t="s">
        <v>256</v>
      </c>
      <c r="BE13" s="43" t="s">
        <v>384</v>
      </c>
      <c r="BF13" s="64">
        <v>85</v>
      </c>
      <c r="BG13" s="64">
        <v>84</v>
      </c>
      <c r="BH13" s="64">
        <v>83</v>
      </c>
      <c r="BI13" s="64">
        <v>82</v>
      </c>
      <c r="BJ13" s="65">
        <v>87</v>
      </c>
      <c r="BK13" s="65">
        <v>85</v>
      </c>
      <c r="BL13" s="64">
        <v>506</v>
      </c>
      <c r="BM13" s="99"/>
      <c r="BN13" s="76" t="s">
        <v>408</v>
      </c>
    </row>
    <row r="14" spans="1:66" x14ac:dyDescent="0.15">
      <c r="A14" s="39" t="s">
        <v>261</v>
      </c>
      <c r="B14" s="43" t="s">
        <v>388</v>
      </c>
      <c r="C14" s="61">
        <v>101.7</v>
      </c>
      <c r="D14" s="61">
        <v>101.1</v>
      </c>
      <c r="E14" s="61">
        <v>99.1</v>
      </c>
      <c r="F14" s="61">
        <v>99.4</v>
      </c>
      <c r="G14" s="63">
        <v>98.7</v>
      </c>
      <c r="H14" s="63">
        <v>100.1</v>
      </c>
      <c r="I14" s="61">
        <v>600.09999999999991</v>
      </c>
      <c r="J14" s="62">
        <v>27</v>
      </c>
      <c r="M14" s="38" t="s">
        <v>378</v>
      </c>
      <c r="N14" s="42" t="s">
        <v>384</v>
      </c>
      <c r="O14" s="88">
        <v>90</v>
      </c>
      <c r="P14" s="88">
        <v>92</v>
      </c>
      <c r="Q14" s="88">
        <v>87</v>
      </c>
      <c r="R14" s="88">
        <v>89</v>
      </c>
      <c r="S14" s="88">
        <v>88</v>
      </c>
      <c r="T14" s="88">
        <v>90</v>
      </c>
      <c r="U14" s="88">
        <v>536</v>
      </c>
      <c r="V14" s="60">
        <v>7</v>
      </c>
      <c r="W14" s="13"/>
      <c r="Y14" s="43" t="s">
        <v>268</v>
      </c>
      <c r="Z14" s="43" t="s">
        <v>390</v>
      </c>
      <c r="AA14" s="43">
        <v>85</v>
      </c>
      <c r="AB14" s="43">
        <v>82</v>
      </c>
      <c r="AC14" s="43">
        <v>82</v>
      </c>
      <c r="AD14" s="43">
        <v>86</v>
      </c>
      <c r="AE14" s="43">
        <v>94</v>
      </c>
      <c r="AF14" s="43">
        <v>96</v>
      </c>
      <c r="AG14" s="43">
        <v>92</v>
      </c>
      <c r="AH14" s="43">
        <v>95</v>
      </c>
      <c r="AI14" s="43">
        <v>81</v>
      </c>
      <c r="AJ14" s="43">
        <v>88</v>
      </c>
      <c r="AK14" s="43">
        <v>84</v>
      </c>
      <c r="AL14" s="43">
        <v>89</v>
      </c>
      <c r="AM14" s="43">
        <v>1054</v>
      </c>
      <c r="AN14" s="43">
        <v>21</v>
      </c>
      <c r="AO14" s="79"/>
      <c r="AQ14" s="47" t="s">
        <v>258</v>
      </c>
      <c r="AR14" s="47" t="s">
        <v>398</v>
      </c>
      <c r="AS14" s="74">
        <v>96</v>
      </c>
      <c r="AT14" s="61">
        <v>102.2</v>
      </c>
      <c r="AU14" s="61">
        <v>96.7</v>
      </c>
      <c r="AV14" s="61">
        <v>98.8</v>
      </c>
      <c r="AW14" s="61">
        <v>100.7</v>
      </c>
      <c r="AX14" s="61">
        <v>94.8</v>
      </c>
      <c r="AY14" s="61">
        <v>589.19999999999993</v>
      </c>
      <c r="AZ14" s="43">
        <v>17</v>
      </c>
      <c r="BA14" s="76"/>
      <c r="BD14" s="39" t="s">
        <v>281</v>
      </c>
      <c r="BE14" s="43" t="s">
        <v>387</v>
      </c>
      <c r="BF14" s="64">
        <v>84</v>
      </c>
      <c r="BG14" s="64">
        <v>85</v>
      </c>
      <c r="BH14" s="64">
        <v>85</v>
      </c>
      <c r="BI14" s="64">
        <v>85</v>
      </c>
      <c r="BJ14" s="65">
        <v>85</v>
      </c>
      <c r="BK14" s="65">
        <v>82</v>
      </c>
      <c r="BL14" s="64">
        <v>506</v>
      </c>
      <c r="BM14" s="99"/>
      <c r="BN14" s="76" t="s">
        <v>409</v>
      </c>
    </row>
    <row r="15" spans="1:66" x14ac:dyDescent="0.15">
      <c r="A15" s="39" t="s">
        <v>262</v>
      </c>
      <c r="B15" s="43" t="s">
        <v>389</v>
      </c>
      <c r="C15" s="61">
        <v>100.9</v>
      </c>
      <c r="D15" s="61">
        <v>99.5</v>
      </c>
      <c r="E15" s="61">
        <v>96</v>
      </c>
      <c r="F15" s="61">
        <v>101.8</v>
      </c>
      <c r="G15" s="63">
        <v>102.6</v>
      </c>
      <c r="H15" s="63">
        <v>98.6</v>
      </c>
      <c r="I15" s="61">
        <v>599.4</v>
      </c>
      <c r="J15" s="62">
        <v>30</v>
      </c>
      <c r="M15" s="39" t="s">
        <v>379</v>
      </c>
      <c r="N15" s="43" t="s">
        <v>389</v>
      </c>
      <c r="O15" s="89">
        <v>85</v>
      </c>
      <c r="P15" s="89">
        <v>90</v>
      </c>
      <c r="Q15" s="89">
        <v>91</v>
      </c>
      <c r="R15" s="89">
        <v>90</v>
      </c>
      <c r="S15" s="89">
        <v>86</v>
      </c>
      <c r="T15" s="89">
        <v>91</v>
      </c>
      <c r="U15" s="89">
        <v>533</v>
      </c>
      <c r="V15" s="62">
        <v>5</v>
      </c>
      <c r="W15" s="13"/>
      <c r="Y15" s="43" t="s">
        <v>283</v>
      </c>
      <c r="Z15" s="43" t="s">
        <v>384</v>
      </c>
      <c r="AA15" s="43">
        <v>82</v>
      </c>
      <c r="AB15" s="43">
        <v>84</v>
      </c>
      <c r="AC15" s="43">
        <v>86</v>
      </c>
      <c r="AD15" s="43">
        <v>90</v>
      </c>
      <c r="AE15" s="43">
        <v>91</v>
      </c>
      <c r="AF15" s="43">
        <v>90</v>
      </c>
      <c r="AG15" s="43">
        <v>84</v>
      </c>
      <c r="AH15" s="43">
        <v>91</v>
      </c>
      <c r="AI15" s="43">
        <v>79</v>
      </c>
      <c r="AJ15" s="43">
        <v>84</v>
      </c>
      <c r="AK15" s="43">
        <v>77</v>
      </c>
      <c r="AL15" s="43">
        <v>87</v>
      </c>
      <c r="AM15" s="43">
        <v>1025</v>
      </c>
      <c r="AN15" s="43">
        <v>8</v>
      </c>
      <c r="AO15" s="79"/>
      <c r="AQ15" s="47" t="s">
        <v>266</v>
      </c>
      <c r="AR15" s="47" t="s">
        <v>384</v>
      </c>
      <c r="AS15" s="74">
        <v>99.6</v>
      </c>
      <c r="AT15" s="61">
        <v>96.9</v>
      </c>
      <c r="AU15" s="61">
        <v>97.1</v>
      </c>
      <c r="AV15" s="61">
        <v>97.9</v>
      </c>
      <c r="AW15" s="61">
        <v>95.8</v>
      </c>
      <c r="AX15" s="61">
        <v>99.1</v>
      </c>
      <c r="AY15" s="61">
        <v>586.4</v>
      </c>
      <c r="AZ15" s="43">
        <v>10</v>
      </c>
      <c r="BA15" s="76"/>
      <c r="BD15" s="39" t="s">
        <v>331</v>
      </c>
      <c r="BE15" s="43" t="s">
        <v>250</v>
      </c>
      <c r="BF15" s="64">
        <v>89</v>
      </c>
      <c r="BG15" s="64">
        <v>83</v>
      </c>
      <c r="BH15" s="64">
        <v>82</v>
      </c>
      <c r="BI15" s="64">
        <v>79</v>
      </c>
      <c r="BJ15" s="65">
        <v>91</v>
      </c>
      <c r="BK15" s="65">
        <v>73</v>
      </c>
      <c r="BL15" s="64">
        <v>497</v>
      </c>
      <c r="BM15" s="99"/>
      <c r="BN15" s="76" t="s">
        <v>400</v>
      </c>
    </row>
    <row r="16" spans="1:66" ht="14.25" thickBot="1" x14ac:dyDescent="0.2">
      <c r="A16" s="39" t="s">
        <v>122</v>
      </c>
      <c r="B16" s="43" t="s">
        <v>382</v>
      </c>
      <c r="C16" s="61">
        <v>103.6</v>
      </c>
      <c r="D16" s="61">
        <v>100.6</v>
      </c>
      <c r="E16" s="61">
        <v>96.7</v>
      </c>
      <c r="F16" s="61">
        <v>99.8</v>
      </c>
      <c r="G16" s="63">
        <v>100.1</v>
      </c>
      <c r="H16" s="63">
        <v>98.1</v>
      </c>
      <c r="I16" s="61">
        <v>598.9</v>
      </c>
      <c r="J16" s="62">
        <v>29</v>
      </c>
      <c r="M16" s="41" t="s">
        <v>380</v>
      </c>
      <c r="N16" s="46" t="s">
        <v>384</v>
      </c>
      <c r="O16" s="90">
        <v>85</v>
      </c>
      <c r="P16" s="90">
        <v>87</v>
      </c>
      <c r="Q16" s="90">
        <v>90</v>
      </c>
      <c r="R16" s="90">
        <v>91</v>
      </c>
      <c r="S16" s="90">
        <v>84</v>
      </c>
      <c r="T16" s="90">
        <v>93</v>
      </c>
      <c r="U16" s="90">
        <v>530</v>
      </c>
      <c r="V16" s="73">
        <v>6</v>
      </c>
      <c r="W16" s="13"/>
      <c r="Y16" s="46" t="s">
        <v>286</v>
      </c>
      <c r="Z16" s="46" t="s">
        <v>382</v>
      </c>
      <c r="AA16" s="46">
        <v>84</v>
      </c>
      <c r="AB16" s="46">
        <v>84</v>
      </c>
      <c r="AC16" s="46">
        <v>85</v>
      </c>
      <c r="AD16" s="46">
        <v>84</v>
      </c>
      <c r="AE16" s="46">
        <v>86</v>
      </c>
      <c r="AF16" s="46">
        <v>92</v>
      </c>
      <c r="AG16" s="46">
        <v>90</v>
      </c>
      <c r="AH16" s="46">
        <v>94</v>
      </c>
      <c r="AI16" s="46">
        <v>76</v>
      </c>
      <c r="AJ16" s="46">
        <v>78</v>
      </c>
      <c r="AK16" s="46">
        <v>84</v>
      </c>
      <c r="AL16" s="46">
        <v>75</v>
      </c>
      <c r="AM16" s="46">
        <v>1012</v>
      </c>
      <c r="AN16" s="46">
        <v>14</v>
      </c>
      <c r="AO16" s="80"/>
      <c r="AQ16" s="47" t="s">
        <v>273</v>
      </c>
      <c r="AR16" s="47" t="s">
        <v>388</v>
      </c>
      <c r="AS16" s="74">
        <v>97.8</v>
      </c>
      <c r="AT16" s="61">
        <v>95.9</v>
      </c>
      <c r="AU16" s="61">
        <v>95.7</v>
      </c>
      <c r="AV16" s="61">
        <v>96.8</v>
      </c>
      <c r="AW16" s="61">
        <v>97.4</v>
      </c>
      <c r="AX16" s="61">
        <v>98.3</v>
      </c>
      <c r="AY16" s="61">
        <v>581.9</v>
      </c>
      <c r="AZ16" s="43">
        <v>10</v>
      </c>
      <c r="BA16" s="76"/>
      <c r="BD16" s="39" t="s">
        <v>171</v>
      </c>
      <c r="BE16" s="43" t="s">
        <v>391</v>
      </c>
      <c r="BF16" s="64">
        <v>83</v>
      </c>
      <c r="BG16" s="64">
        <v>87</v>
      </c>
      <c r="BH16" s="64">
        <v>80</v>
      </c>
      <c r="BI16" s="64">
        <v>82</v>
      </c>
      <c r="BJ16" s="65">
        <v>85</v>
      </c>
      <c r="BK16" s="65">
        <v>79</v>
      </c>
      <c r="BL16" s="64">
        <v>496</v>
      </c>
      <c r="BM16" s="99"/>
      <c r="BN16" s="76" t="s">
        <v>400</v>
      </c>
    </row>
    <row r="17" spans="1:66" x14ac:dyDescent="0.15">
      <c r="A17" s="39" t="s">
        <v>263</v>
      </c>
      <c r="B17" s="43" t="s">
        <v>385</v>
      </c>
      <c r="C17" s="61">
        <v>100.3</v>
      </c>
      <c r="D17" s="61">
        <v>99.3</v>
      </c>
      <c r="E17" s="61">
        <v>99.4</v>
      </c>
      <c r="F17" s="61">
        <v>98</v>
      </c>
      <c r="G17" s="63">
        <v>99</v>
      </c>
      <c r="H17" s="63">
        <v>101.9</v>
      </c>
      <c r="I17" s="61">
        <v>597.9</v>
      </c>
      <c r="J17" s="62">
        <v>24</v>
      </c>
      <c r="M17" s="9"/>
      <c r="N17" s="9"/>
      <c r="O17" s="9"/>
      <c r="P17" s="9"/>
      <c r="Q17" s="9"/>
      <c r="R17" s="9"/>
      <c r="S17" s="9"/>
      <c r="T17" s="9"/>
      <c r="U17" s="9"/>
      <c r="V17" s="13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7"/>
      <c r="AQ17" s="47" t="s">
        <v>265</v>
      </c>
      <c r="AR17" s="47" t="s">
        <v>382</v>
      </c>
      <c r="AS17" s="74">
        <v>98.8</v>
      </c>
      <c r="AT17" s="61">
        <v>100.6</v>
      </c>
      <c r="AU17" s="61">
        <v>98</v>
      </c>
      <c r="AV17" s="61">
        <v>94</v>
      </c>
      <c r="AW17" s="61">
        <v>92.6</v>
      </c>
      <c r="AX17" s="61">
        <v>97.4</v>
      </c>
      <c r="AY17" s="61">
        <v>581.4</v>
      </c>
      <c r="AZ17" s="43">
        <v>12</v>
      </c>
      <c r="BA17" s="76" t="s">
        <v>400</v>
      </c>
      <c r="BD17" s="39" t="s">
        <v>255</v>
      </c>
      <c r="BE17" s="43" t="s">
        <v>383</v>
      </c>
      <c r="BF17" s="64">
        <v>82</v>
      </c>
      <c r="BG17" s="64">
        <v>84</v>
      </c>
      <c r="BH17" s="64">
        <v>74</v>
      </c>
      <c r="BI17" s="64">
        <v>83</v>
      </c>
      <c r="BJ17" s="65">
        <v>83</v>
      </c>
      <c r="BK17" s="65">
        <v>86</v>
      </c>
      <c r="BL17" s="64">
        <v>492</v>
      </c>
      <c r="BM17" s="99"/>
      <c r="BN17" s="76" t="s">
        <v>400</v>
      </c>
    </row>
    <row r="18" spans="1:66" x14ac:dyDescent="0.15">
      <c r="A18" s="39" t="s">
        <v>264</v>
      </c>
      <c r="B18" s="43" t="s">
        <v>387</v>
      </c>
      <c r="C18" s="61">
        <v>99.2</v>
      </c>
      <c r="D18" s="61">
        <v>99</v>
      </c>
      <c r="E18" s="61">
        <v>101.4</v>
      </c>
      <c r="F18" s="61">
        <v>98.4</v>
      </c>
      <c r="G18" s="63">
        <v>98.1</v>
      </c>
      <c r="H18" s="63">
        <v>101.8</v>
      </c>
      <c r="I18" s="61">
        <v>597.9</v>
      </c>
      <c r="J18" s="62">
        <v>28</v>
      </c>
      <c r="M18" s="9"/>
      <c r="N18" s="9"/>
      <c r="O18" s="9"/>
      <c r="P18" s="9"/>
      <c r="Q18" s="9"/>
      <c r="R18" s="9"/>
      <c r="S18" s="9"/>
      <c r="T18" s="9"/>
      <c r="U18" s="9"/>
      <c r="V18" s="13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7"/>
      <c r="AQ18" s="47" t="s">
        <v>311</v>
      </c>
      <c r="AR18" s="47" t="s">
        <v>390</v>
      </c>
      <c r="AS18" s="74">
        <v>93.8</v>
      </c>
      <c r="AT18" s="61">
        <v>96.3</v>
      </c>
      <c r="AU18" s="61">
        <v>96.8</v>
      </c>
      <c r="AV18" s="61">
        <v>95.9</v>
      </c>
      <c r="AW18" s="61">
        <v>95.4</v>
      </c>
      <c r="AX18" s="61">
        <v>97</v>
      </c>
      <c r="AY18" s="61">
        <v>575.19999999999993</v>
      </c>
      <c r="AZ18" s="43">
        <v>11</v>
      </c>
      <c r="BA18" s="76" t="s">
        <v>404</v>
      </c>
      <c r="BD18" s="39" t="s">
        <v>218</v>
      </c>
      <c r="BE18" s="43" t="s">
        <v>392</v>
      </c>
      <c r="BF18" s="64">
        <v>84</v>
      </c>
      <c r="BG18" s="64">
        <v>84</v>
      </c>
      <c r="BH18" s="64">
        <v>77</v>
      </c>
      <c r="BI18" s="64">
        <v>87</v>
      </c>
      <c r="BJ18" s="65">
        <v>80</v>
      </c>
      <c r="BK18" s="65">
        <v>78</v>
      </c>
      <c r="BL18" s="64">
        <v>490</v>
      </c>
      <c r="BM18" s="99"/>
      <c r="BN18" s="76" t="s">
        <v>400</v>
      </c>
    </row>
    <row r="19" spans="1:66" ht="14.25" thickBot="1" x14ac:dyDescent="0.2">
      <c r="A19" s="39" t="s">
        <v>265</v>
      </c>
      <c r="B19" s="43" t="s">
        <v>382</v>
      </c>
      <c r="C19" s="61">
        <v>101.8</v>
      </c>
      <c r="D19" s="61">
        <v>98.4</v>
      </c>
      <c r="E19" s="61">
        <v>96.2</v>
      </c>
      <c r="F19" s="61">
        <v>98</v>
      </c>
      <c r="G19" s="63">
        <v>100.7</v>
      </c>
      <c r="H19" s="63">
        <v>101</v>
      </c>
      <c r="I19" s="61">
        <v>596.09999999999991</v>
      </c>
      <c r="J19" s="62">
        <v>25</v>
      </c>
      <c r="V19" s="13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9"/>
      <c r="AJ19" s="19"/>
      <c r="AK19" s="19"/>
      <c r="AL19" s="19"/>
      <c r="AM19" s="19"/>
      <c r="AN19" s="19"/>
      <c r="AO19" s="19"/>
      <c r="AQ19" s="48" t="s">
        <v>283</v>
      </c>
      <c r="AR19" s="48" t="s">
        <v>384</v>
      </c>
      <c r="AS19" s="77">
        <v>96.2</v>
      </c>
      <c r="AT19" s="71">
        <v>93.5</v>
      </c>
      <c r="AU19" s="71">
        <v>94.9</v>
      </c>
      <c r="AV19" s="71">
        <v>96.1</v>
      </c>
      <c r="AW19" s="71">
        <v>97.8</v>
      </c>
      <c r="AX19" s="71">
        <v>96.7</v>
      </c>
      <c r="AY19" s="71">
        <v>575.20000000000005</v>
      </c>
      <c r="AZ19" s="46">
        <v>8</v>
      </c>
      <c r="BA19" s="78" t="s">
        <v>405</v>
      </c>
      <c r="BD19" s="39" t="s">
        <v>327</v>
      </c>
      <c r="BE19" s="43" t="s">
        <v>385</v>
      </c>
      <c r="BF19" s="64">
        <v>88</v>
      </c>
      <c r="BG19" s="64">
        <v>83</v>
      </c>
      <c r="BH19" s="64">
        <v>81</v>
      </c>
      <c r="BI19" s="64">
        <v>75</v>
      </c>
      <c r="BJ19" s="65">
        <v>76</v>
      </c>
      <c r="BK19" s="65">
        <v>86</v>
      </c>
      <c r="BL19" s="64">
        <v>489</v>
      </c>
      <c r="BM19" s="99"/>
      <c r="BN19" s="76" t="s">
        <v>400</v>
      </c>
    </row>
    <row r="20" spans="1:66" ht="14.25" thickBot="1" x14ac:dyDescent="0.2">
      <c r="A20" s="39" t="s">
        <v>266</v>
      </c>
      <c r="B20" s="43" t="s">
        <v>384</v>
      </c>
      <c r="C20" s="61">
        <v>100.3</v>
      </c>
      <c r="D20" s="61">
        <v>98.2</v>
      </c>
      <c r="E20" s="61">
        <v>99.2</v>
      </c>
      <c r="F20" s="61">
        <v>99.1</v>
      </c>
      <c r="G20" s="63">
        <v>98.7</v>
      </c>
      <c r="H20" s="63">
        <v>100.4</v>
      </c>
      <c r="I20" s="61">
        <v>595.9</v>
      </c>
      <c r="J20" s="62">
        <v>24</v>
      </c>
      <c r="M20" s="10"/>
      <c r="N20" s="10"/>
      <c r="O20" s="10"/>
      <c r="P20" s="10"/>
      <c r="Q20" s="10"/>
      <c r="R20" s="10"/>
      <c r="S20" s="10"/>
      <c r="T20" s="10"/>
      <c r="U20" s="10"/>
      <c r="Y20" t="s">
        <v>29</v>
      </c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D20" s="39" t="s">
        <v>215</v>
      </c>
      <c r="BE20" s="43" t="s">
        <v>392</v>
      </c>
      <c r="BF20" s="64">
        <v>76</v>
      </c>
      <c r="BG20" s="64">
        <v>87</v>
      </c>
      <c r="BH20" s="64">
        <v>85</v>
      </c>
      <c r="BI20" s="64">
        <v>84</v>
      </c>
      <c r="BJ20" s="65">
        <v>69</v>
      </c>
      <c r="BK20" s="65">
        <v>86</v>
      </c>
      <c r="BL20" s="64">
        <v>487</v>
      </c>
      <c r="BM20" s="99"/>
      <c r="BN20" s="76" t="s">
        <v>410</v>
      </c>
    </row>
    <row r="21" spans="1:66" x14ac:dyDescent="0.15">
      <c r="A21" s="39" t="s">
        <v>267</v>
      </c>
      <c r="B21" s="43" t="s">
        <v>390</v>
      </c>
      <c r="C21" s="61">
        <v>97.6</v>
      </c>
      <c r="D21" s="61">
        <v>98.2</v>
      </c>
      <c r="E21" s="61">
        <v>99.4</v>
      </c>
      <c r="F21" s="61">
        <v>101</v>
      </c>
      <c r="G21" s="63">
        <v>98.7</v>
      </c>
      <c r="H21" s="63">
        <v>100.5</v>
      </c>
      <c r="I21" s="61">
        <v>595.40000000000009</v>
      </c>
      <c r="J21" s="62">
        <v>23</v>
      </c>
      <c r="V21" s="13"/>
      <c r="Y21" s="9" t="s">
        <v>14</v>
      </c>
      <c r="Z21" s="9" t="s">
        <v>15</v>
      </c>
      <c r="AA21" s="9" t="s">
        <v>17</v>
      </c>
      <c r="AB21" s="9" t="s">
        <v>18</v>
      </c>
      <c r="AC21" s="9" t="s">
        <v>19</v>
      </c>
      <c r="AD21" s="9" t="s">
        <v>20</v>
      </c>
      <c r="AE21" s="9" t="s">
        <v>23</v>
      </c>
      <c r="AF21" s="9" t="s">
        <v>24</v>
      </c>
      <c r="AG21" s="9" t="s">
        <v>21</v>
      </c>
      <c r="AH21" s="9" t="s">
        <v>22</v>
      </c>
      <c r="AI21" s="11" t="s">
        <v>45</v>
      </c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D21" s="39" t="s">
        <v>287</v>
      </c>
      <c r="BE21" s="43" t="s">
        <v>390</v>
      </c>
      <c r="BF21" s="64">
        <v>82</v>
      </c>
      <c r="BG21" s="64">
        <v>71</v>
      </c>
      <c r="BH21" s="64">
        <v>80</v>
      </c>
      <c r="BI21" s="64">
        <v>81</v>
      </c>
      <c r="BJ21" s="65">
        <v>88</v>
      </c>
      <c r="BK21" s="65">
        <v>85</v>
      </c>
      <c r="BL21" s="64">
        <v>487</v>
      </c>
      <c r="BM21" s="99"/>
      <c r="BN21" s="76" t="s">
        <v>408</v>
      </c>
    </row>
    <row r="22" spans="1:66" ht="14.25" thickBot="1" x14ac:dyDescent="0.2">
      <c r="A22" s="39" t="s">
        <v>268</v>
      </c>
      <c r="B22" s="43" t="s">
        <v>390</v>
      </c>
      <c r="C22" s="61">
        <v>97.7</v>
      </c>
      <c r="D22" s="61">
        <v>101</v>
      </c>
      <c r="E22" s="61">
        <v>98.6</v>
      </c>
      <c r="F22" s="61">
        <v>97.8</v>
      </c>
      <c r="G22" s="63">
        <v>100.5</v>
      </c>
      <c r="H22" s="63">
        <v>99.6</v>
      </c>
      <c r="I22" s="61">
        <v>595.19999999999993</v>
      </c>
      <c r="J22" s="62">
        <v>19</v>
      </c>
      <c r="V22" s="13"/>
      <c r="Y22" s="49" t="s">
        <v>341</v>
      </c>
      <c r="Z22" s="49" t="s">
        <v>384</v>
      </c>
      <c r="AA22" s="49">
        <v>94</v>
      </c>
      <c r="AB22" s="49">
        <v>96</v>
      </c>
      <c r="AC22" s="49">
        <v>97</v>
      </c>
      <c r="AD22" s="49">
        <v>95</v>
      </c>
      <c r="AE22" s="49">
        <v>91</v>
      </c>
      <c r="AF22" s="49">
        <v>99</v>
      </c>
      <c r="AG22" s="49">
        <v>97</v>
      </c>
      <c r="AH22" s="49">
        <v>97</v>
      </c>
      <c r="AI22" s="49">
        <v>92</v>
      </c>
      <c r="AJ22" s="49">
        <v>89</v>
      </c>
      <c r="AK22" s="49">
        <v>94</v>
      </c>
      <c r="AL22" s="49">
        <v>89</v>
      </c>
      <c r="AM22" s="81">
        <v>1130</v>
      </c>
      <c r="AN22" s="82">
        <v>34</v>
      </c>
      <c r="AO22" s="83">
        <v>443.4</v>
      </c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D22" s="39" t="s">
        <v>176</v>
      </c>
      <c r="BE22" s="43" t="s">
        <v>391</v>
      </c>
      <c r="BF22" s="64">
        <v>82</v>
      </c>
      <c r="BG22" s="64">
        <v>81</v>
      </c>
      <c r="BH22" s="64">
        <v>79</v>
      </c>
      <c r="BI22" s="64">
        <v>83</v>
      </c>
      <c r="BJ22" s="65">
        <v>76</v>
      </c>
      <c r="BK22" s="65">
        <v>83</v>
      </c>
      <c r="BL22" s="64">
        <v>484</v>
      </c>
      <c r="BM22" s="99"/>
      <c r="BN22" s="76" t="s">
        <v>411</v>
      </c>
    </row>
    <row r="23" spans="1:66" x14ac:dyDescent="0.15">
      <c r="A23" s="39" t="s">
        <v>269</v>
      </c>
      <c r="B23" s="43" t="s">
        <v>389</v>
      </c>
      <c r="C23" s="61">
        <v>102.3</v>
      </c>
      <c r="D23" s="61">
        <v>95.9</v>
      </c>
      <c r="E23" s="61">
        <v>99</v>
      </c>
      <c r="F23" s="61">
        <v>98.5</v>
      </c>
      <c r="G23" s="63">
        <v>100.3</v>
      </c>
      <c r="H23" s="63">
        <v>98.9</v>
      </c>
      <c r="I23" s="61">
        <v>594.9</v>
      </c>
      <c r="J23" s="62">
        <v>16</v>
      </c>
      <c r="Y23" s="43" t="s">
        <v>340</v>
      </c>
      <c r="Z23" s="43" t="s">
        <v>384</v>
      </c>
      <c r="AA23" s="43">
        <v>93</v>
      </c>
      <c r="AB23" s="43">
        <v>94</v>
      </c>
      <c r="AC23" s="43">
        <v>96</v>
      </c>
      <c r="AD23" s="43">
        <v>93</v>
      </c>
      <c r="AE23" s="43">
        <v>95</v>
      </c>
      <c r="AF23" s="43">
        <v>98</v>
      </c>
      <c r="AG23" s="43">
        <v>98</v>
      </c>
      <c r="AH23" s="43">
        <v>97</v>
      </c>
      <c r="AI23" s="43">
        <v>90</v>
      </c>
      <c r="AJ23" s="43">
        <v>91</v>
      </c>
      <c r="AK23" s="43">
        <v>91</v>
      </c>
      <c r="AL23" s="43">
        <v>94</v>
      </c>
      <c r="AM23" s="66">
        <v>1130</v>
      </c>
      <c r="AN23" s="25">
        <v>31</v>
      </c>
      <c r="AO23" s="84">
        <v>437.1</v>
      </c>
      <c r="AQ23" t="s">
        <v>58</v>
      </c>
      <c r="BD23" s="39" t="s">
        <v>159</v>
      </c>
      <c r="BE23" s="43" t="s">
        <v>391</v>
      </c>
      <c r="BF23" s="64">
        <v>78</v>
      </c>
      <c r="BG23" s="64">
        <v>78</v>
      </c>
      <c r="BH23" s="64">
        <v>81</v>
      </c>
      <c r="BI23" s="64">
        <v>79</v>
      </c>
      <c r="BJ23" s="65">
        <v>86</v>
      </c>
      <c r="BK23" s="65">
        <v>82</v>
      </c>
      <c r="BL23" s="64">
        <v>484</v>
      </c>
      <c r="BM23" s="99"/>
      <c r="BN23" s="76" t="s">
        <v>409</v>
      </c>
    </row>
    <row r="24" spans="1:66" x14ac:dyDescent="0.15">
      <c r="A24" s="39" t="s">
        <v>167</v>
      </c>
      <c r="B24" s="43" t="s">
        <v>391</v>
      </c>
      <c r="C24" s="61">
        <v>95.2</v>
      </c>
      <c r="D24" s="61">
        <v>100.6</v>
      </c>
      <c r="E24" s="61">
        <v>98.7</v>
      </c>
      <c r="F24" s="61">
        <v>98.2</v>
      </c>
      <c r="G24" s="63">
        <v>99.1</v>
      </c>
      <c r="H24" s="63">
        <v>101.5</v>
      </c>
      <c r="I24" s="61">
        <v>593.29999999999995</v>
      </c>
      <c r="J24" s="62">
        <v>22</v>
      </c>
      <c r="Y24" s="43" t="s">
        <v>343</v>
      </c>
      <c r="Z24" s="43" t="s">
        <v>384</v>
      </c>
      <c r="AA24" s="43">
        <v>88</v>
      </c>
      <c r="AB24" s="43">
        <v>94</v>
      </c>
      <c r="AC24" s="43">
        <v>92</v>
      </c>
      <c r="AD24" s="43">
        <v>95</v>
      </c>
      <c r="AE24" s="43">
        <v>97</v>
      </c>
      <c r="AF24" s="43">
        <v>97</v>
      </c>
      <c r="AG24" s="43">
        <v>94</v>
      </c>
      <c r="AH24" s="43">
        <v>96</v>
      </c>
      <c r="AI24" s="43">
        <v>93</v>
      </c>
      <c r="AJ24" s="43">
        <v>96</v>
      </c>
      <c r="AK24" s="43">
        <v>96</v>
      </c>
      <c r="AL24" s="43">
        <v>97</v>
      </c>
      <c r="AM24" s="66">
        <v>1135</v>
      </c>
      <c r="AN24" s="25">
        <v>36</v>
      </c>
      <c r="AO24" s="84">
        <v>423.9</v>
      </c>
      <c r="AQ24" s="9" t="s">
        <v>14</v>
      </c>
      <c r="AR24" s="9" t="s">
        <v>15</v>
      </c>
      <c r="AS24" s="9" t="s">
        <v>17</v>
      </c>
      <c r="AT24" s="9" t="s">
        <v>18</v>
      </c>
      <c r="AU24" s="9" t="s">
        <v>19</v>
      </c>
      <c r="AV24" s="9" t="s">
        <v>20</v>
      </c>
      <c r="AW24" s="9" t="s">
        <v>23</v>
      </c>
      <c r="AX24" s="9" t="s">
        <v>24</v>
      </c>
      <c r="AY24" s="9" t="s">
        <v>21</v>
      </c>
      <c r="AZ24" s="9" t="s">
        <v>22</v>
      </c>
      <c r="BA24" s="11" t="s">
        <v>45</v>
      </c>
      <c r="BD24" s="39" t="s">
        <v>273</v>
      </c>
      <c r="BE24" s="43" t="s">
        <v>388</v>
      </c>
      <c r="BF24" s="64">
        <v>77</v>
      </c>
      <c r="BG24" s="64">
        <v>84</v>
      </c>
      <c r="BH24" s="64">
        <v>81</v>
      </c>
      <c r="BI24" s="64">
        <v>80</v>
      </c>
      <c r="BJ24" s="65">
        <v>87</v>
      </c>
      <c r="BK24" s="65">
        <v>73</v>
      </c>
      <c r="BL24" s="64">
        <v>482</v>
      </c>
      <c r="BM24" s="99"/>
      <c r="BN24" s="76" t="s">
        <v>400</v>
      </c>
    </row>
    <row r="25" spans="1:66" ht="14.25" x14ac:dyDescent="0.15">
      <c r="A25" s="39" t="s">
        <v>120</v>
      </c>
      <c r="B25" s="43" t="s">
        <v>382</v>
      </c>
      <c r="C25" s="61">
        <v>98.1</v>
      </c>
      <c r="D25" s="61">
        <v>99.1</v>
      </c>
      <c r="E25" s="61">
        <v>95.9</v>
      </c>
      <c r="F25" s="61">
        <v>97.9</v>
      </c>
      <c r="G25" s="63">
        <v>98.9</v>
      </c>
      <c r="H25" s="63">
        <v>102.3</v>
      </c>
      <c r="I25" s="61">
        <v>592.19999999999993</v>
      </c>
      <c r="J25" s="62">
        <v>20</v>
      </c>
      <c r="Y25" s="43" t="s">
        <v>342</v>
      </c>
      <c r="Z25" s="43" t="s">
        <v>384</v>
      </c>
      <c r="AA25" s="43">
        <v>92</v>
      </c>
      <c r="AB25" s="43">
        <v>94</v>
      </c>
      <c r="AC25" s="43">
        <v>93</v>
      </c>
      <c r="AD25" s="43">
        <v>95</v>
      </c>
      <c r="AE25" s="43">
        <v>93</v>
      </c>
      <c r="AF25" s="43">
        <v>93</v>
      </c>
      <c r="AG25" s="43">
        <v>93</v>
      </c>
      <c r="AH25" s="43">
        <v>78</v>
      </c>
      <c r="AI25" s="43">
        <v>93</v>
      </c>
      <c r="AJ25" s="43">
        <v>95</v>
      </c>
      <c r="AK25" s="43">
        <v>94</v>
      </c>
      <c r="AL25" s="43">
        <v>93</v>
      </c>
      <c r="AM25" s="66">
        <v>1106</v>
      </c>
      <c r="AN25" s="25">
        <v>28</v>
      </c>
      <c r="AO25" s="84">
        <v>414.6</v>
      </c>
      <c r="AQ25" s="37" t="s">
        <v>340</v>
      </c>
      <c r="AR25" s="37" t="s">
        <v>384</v>
      </c>
      <c r="AS25" s="53">
        <v>97.3</v>
      </c>
      <c r="AT25" s="53">
        <v>101</v>
      </c>
      <c r="AU25" s="53">
        <v>99.9</v>
      </c>
      <c r="AV25" s="53">
        <v>102.2</v>
      </c>
      <c r="AW25" s="53">
        <v>102.3</v>
      </c>
      <c r="AX25" s="53">
        <v>102.7</v>
      </c>
      <c r="AY25" s="53">
        <v>605.40000000000009</v>
      </c>
      <c r="AZ25" s="37">
        <v>25</v>
      </c>
      <c r="BA25" s="9"/>
      <c r="BD25" s="39" t="s">
        <v>292</v>
      </c>
      <c r="BE25" s="43" t="s">
        <v>384</v>
      </c>
      <c r="BF25" s="64">
        <v>80</v>
      </c>
      <c r="BG25" s="64">
        <v>81</v>
      </c>
      <c r="BH25" s="64">
        <v>83</v>
      </c>
      <c r="BI25" s="64">
        <v>76</v>
      </c>
      <c r="BJ25" s="65">
        <v>79</v>
      </c>
      <c r="BK25" s="65">
        <v>80</v>
      </c>
      <c r="BL25" s="64">
        <v>479</v>
      </c>
      <c r="BM25" s="99"/>
      <c r="BN25" s="76" t="s">
        <v>412</v>
      </c>
    </row>
    <row r="26" spans="1:66" ht="14.25" x14ac:dyDescent="0.15">
      <c r="A26" s="39" t="s">
        <v>270</v>
      </c>
      <c r="B26" s="43" t="s">
        <v>390</v>
      </c>
      <c r="C26" s="61">
        <v>96.8</v>
      </c>
      <c r="D26" s="61">
        <v>98.6</v>
      </c>
      <c r="E26" s="61">
        <v>100.7</v>
      </c>
      <c r="F26" s="61">
        <v>100.3</v>
      </c>
      <c r="G26" s="63">
        <v>96.8</v>
      </c>
      <c r="H26" s="63">
        <v>98.7</v>
      </c>
      <c r="I26" s="61">
        <v>591.9</v>
      </c>
      <c r="J26" s="62">
        <v>22</v>
      </c>
      <c r="Y26" s="43" t="s">
        <v>348</v>
      </c>
      <c r="Z26" s="43" t="s">
        <v>393</v>
      </c>
      <c r="AA26" s="43">
        <v>90</v>
      </c>
      <c r="AB26" s="43">
        <v>96</v>
      </c>
      <c r="AC26" s="43">
        <v>94</v>
      </c>
      <c r="AD26" s="43">
        <v>96</v>
      </c>
      <c r="AE26" s="43">
        <v>95</v>
      </c>
      <c r="AF26" s="43">
        <v>94</v>
      </c>
      <c r="AG26" s="43">
        <v>95</v>
      </c>
      <c r="AH26" s="43">
        <v>98</v>
      </c>
      <c r="AI26" s="43">
        <v>89</v>
      </c>
      <c r="AJ26" s="43">
        <v>93</v>
      </c>
      <c r="AK26" s="43">
        <v>86</v>
      </c>
      <c r="AL26" s="43">
        <v>90</v>
      </c>
      <c r="AM26" s="66">
        <v>1116</v>
      </c>
      <c r="AN26" s="25">
        <v>31</v>
      </c>
      <c r="AO26" s="84">
        <v>403</v>
      </c>
      <c r="AQ26" s="44" t="s">
        <v>341</v>
      </c>
      <c r="AR26" s="44" t="s">
        <v>384</v>
      </c>
      <c r="AS26" s="54">
        <v>101.7</v>
      </c>
      <c r="AT26" s="54">
        <v>99</v>
      </c>
      <c r="AU26" s="54">
        <v>100.1</v>
      </c>
      <c r="AV26" s="54">
        <v>102.1</v>
      </c>
      <c r="AW26" s="54">
        <v>99.9</v>
      </c>
      <c r="AX26" s="54">
        <v>102</v>
      </c>
      <c r="AY26" s="54">
        <v>604.79999999999995</v>
      </c>
      <c r="AZ26" s="44">
        <v>24</v>
      </c>
      <c r="BA26" s="9"/>
      <c r="BD26" s="39" t="s">
        <v>312</v>
      </c>
      <c r="BE26" s="43" t="s">
        <v>250</v>
      </c>
      <c r="BF26" s="64">
        <v>82</v>
      </c>
      <c r="BG26" s="64">
        <v>82</v>
      </c>
      <c r="BH26" s="64">
        <v>74</v>
      </c>
      <c r="BI26" s="64">
        <v>81</v>
      </c>
      <c r="BJ26" s="65">
        <v>81</v>
      </c>
      <c r="BK26" s="65">
        <v>79</v>
      </c>
      <c r="BL26" s="64">
        <v>479</v>
      </c>
      <c r="BM26" s="99"/>
      <c r="BN26" s="76" t="s">
        <v>413</v>
      </c>
    </row>
    <row r="27" spans="1:66" ht="15" thickBot="1" x14ac:dyDescent="0.2">
      <c r="A27" s="39" t="s">
        <v>271</v>
      </c>
      <c r="B27" s="43" t="s">
        <v>383</v>
      </c>
      <c r="C27" s="61">
        <v>98.5</v>
      </c>
      <c r="D27" s="61">
        <v>100.6</v>
      </c>
      <c r="E27" s="61">
        <v>97.6</v>
      </c>
      <c r="F27" s="61">
        <v>98.7</v>
      </c>
      <c r="G27" s="63">
        <v>99.6</v>
      </c>
      <c r="H27" s="63">
        <v>96.3</v>
      </c>
      <c r="I27" s="61">
        <v>591.29999999999995</v>
      </c>
      <c r="J27" s="62">
        <v>19</v>
      </c>
      <c r="Y27" s="43" t="s">
        <v>339</v>
      </c>
      <c r="Z27" s="43" t="s">
        <v>383</v>
      </c>
      <c r="AA27" s="43">
        <v>92</v>
      </c>
      <c r="AB27" s="43">
        <v>93</v>
      </c>
      <c r="AC27" s="43">
        <v>93</v>
      </c>
      <c r="AD27" s="43">
        <v>97</v>
      </c>
      <c r="AE27" s="43">
        <v>96</v>
      </c>
      <c r="AF27" s="43">
        <v>96</v>
      </c>
      <c r="AG27" s="43">
        <v>96</v>
      </c>
      <c r="AH27" s="43">
        <v>96</v>
      </c>
      <c r="AI27" s="43">
        <v>87</v>
      </c>
      <c r="AJ27" s="43">
        <v>91</v>
      </c>
      <c r="AK27" s="43">
        <v>89</v>
      </c>
      <c r="AL27" s="43">
        <v>93</v>
      </c>
      <c r="AM27" s="66">
        <v>1119</v>
      </c>
      <c r="AN27" s="25">
        <v>33</v>
      </c>
      <c r="AO27" s="84">
        <v>388.2</v>
      </c>
      <c r="AQ27" s="44" t="s">
        <v>348</v>
      </c>
      <c r="AR27" s="44" t="s">
        <v>393</v>
      </c>
      <c r="AS27" s="54">
        <v>98.9</v>
      </c>
      <c r="AT27" s="54">
        <v>99.5</v>
      </c>
      <c r="AU27" s="54">
        <v>101</v>
      </c>
      <c r="AV27" s="54">
        <v>100.4</v>
      </c>
      <c r="AW27" s="54">
        <v>103.8</v>
      </c>
      <c r="AX27" s="54">
        <v>100.6</v>
      </c>
      <c r="AY27" s="54">
        <v>604.19999999999993</v>
      </c>
      <c r="AZ27" s="44">
        <v>24</v>
      </c>
      <c r="BA27" s="10"/>
      <c r="BD27" s="39" t="s">
        <v>259</v>
      </c>
      <c r="BE27" s="43" t="s">
        <v>387</v>
      </c>
      <c r="BF27" s="64">
        <v>89</v>
      </c>
      <c r="BG27" s="64">
        <v>83</v>
      </c>
      <c r="BH27" s="64">
        <v>78</v>
      </c>
      <c r="BI27" s="64">
        <v>71</v>
      </c>
      <c r="BJ27" s="65">
        <v>83</v>
      </c>
      <c r="BK27" s="65">
        <v>75</v>
      </c>
      <c r="BL27" s="64">
        <v>479</v>
      </c>
      <c r="BM27" s="99"/>
      <c r="BN27" s="76" t="s">
        <v>414</v>
      </c>
    </row>
    <row r="28" spans="1:66" ht="14.25" x14ac:dyDescent="0.15">
      <c r="A28" s="39" t="s">
        <v>272</v>
      </c>
      <c r="B28" s="43" t="s">
        <v>383</v>
      </c>
      <c r="C28" s="61">
        <v>95.1</v>
      </c>
      <c r="D28" s="61">
        <v>102.6</v>
      </c>
      <c r="E28" s="61">
        <v>101.3</v>
      </c>
      <c r="F28" s="61">
        <v>97.7</v>
      </c>
      <c r="G28" s="63">
        <v>101.2</v>
      </c>
      <c r="H28" s="63">
        <v>93.4</v>
      </c>
      <c r="I28" s="61">
        <v>591.29999999999995</v>
      </c>
      <c r="J28" s="62">
        <v>24</v>
      </c>
      <c r="Y28" s="43" t="s">
        <v>125</v>
      </c>
      <c r="Z28" s="43" t="s">
        <v>382</v>
      </c>
      <c r="AA28" s="43">
        <v>95</v>
      </c>
      <c r="AB28" s="43">
        <v>92</v>
      </c>
      <c r="AC28" s="43">
        <v>93</v>
      </c>
      <c r="AD28" s="43">
        <v>90</v>
      </c>
      <c r="AE28" s="43">
        <v>95</v>
      </c>
      <c r="AF28" s="43">
        <v>95</v>
      </c>
      <c r="AG28" s="43">
        <v>95</v>
      </c>
      <c r="AH28" s="43">
        <v>91</v>
      </c>
      <c r="AI28" s="43">
        <v>94</v>
      </c>
      <c r="AJ28" s="43">
        <v>90</v>
      </c>
      <c r="AK28" s="43">
        <v>90</v>
      </c>
      <c r="AL28" s="43">
        <v>89</v>
      </c>
      <c r="AM28" s="66">
        <v>1109</v>
      </c>
      <c r="AN28" s="25">
        <v>22</v>
      </c>
      <c r="AO28" s="84">
        <v>376.7</v>
      </c>
      <c r="AQ28" s="44" t="s">
        <v>339</v>
      </c>
      <c r="AR28" s="44" t="s">
        <v>383</v>
      </c>
      <c r="AS28" s="54">
        <v>100.7</v>
      </c>
      <c r="AT28" s="54">
        <v>98.6</v>
      </c>
      <c r="AU28" s="54">
        <v>96.2</v>
      </c>
      <c r="AV28" s="54">
        <v>101.5</v>
      </c>
      <c r="AW28" s="54">
        <v>99.6</v>
      </c>
      <c r="AX28" s="54">
        <v>100.3</v>
      </c>
      <c r="AY28" s="54">
        <v>596.9</v>
      </c>
      <c r="AZ28" s="44">
        <v>18</v>
      </c>
      <c r="BD28" s="39" t="s">
        <v>291</v>
      </c>
      <c r="BE28" s="43" t="s">
        <v>386</v>
      </c>
      <c r="BF28" s="64">
        <v>69</v>
      </c>
      <c r="BG28" s="64">
        <v>76</v>
      </c>
      <c r="BH28" s="64">
        <v>82</v>
      </c>
      <c r="BI28" s="64">
        <v>82</v>
      </c>
      <c r="BJ28" s="65">
        <v>81</v>
      </c>
      <c r="BK28" s="65">
        <v>84</v>
      </c>
      <c r="BL28" s="64">
        <v>474</v>
      </c>
      <c r="BM28" s="99"/>
      <c r="BN28" s="76" t="s">
        <v>400</v>
      </c>
    </row>
    <row r="29" spans="1:66" ht="14.25" x14ac:dyDescent="0.15">
      <c r="A29" s="39" t="s">
        <v>171</v>
      </c>
      <c r="B29" s="43" t="s">
        <v>391</v>
      </c>
      <c r="C29" s="61">
        <v>99.2</v>
      </c>
      <c r="D29" s="61">
        <v>96</v>
      </c>
      <c r="E29" s="61">
        <v>98.7</v>
      </c>
      <c r="F29" s="61">
        <v>103.5</v>
      </c>
      <c r="G29" s="63">
        <v>97.6</v>
      </c>
      <c r="H29" s="63">
        <v>95.3</v>
      </c>
      <c r="I29" s="61">
        <v>590.29999999999995</v>
      </c>
      <c r="J29" s="62">
        <v>21</v>
      </c>
      <c r="Y29" s="43" t="s">
        <v>344</v>
      </c>
      <c r="Z29" s="43" t="s">
        <v>388</v>
      </c>
      <c r="AA29" s="43">
        <v>89</v>
      </c>
      <c r="AB29" s="43">
        <v>87</v>
      </c>
      <c r="AC29" s="43">
        <v>92</v>
      </c>
      <c r="AD29" s="43">
        <v>84</v>
      </c>
      <c r="AE29" s="43">
        <v>97</v>
      </c>
      <c r="AF29" s="43">
        <v>96</v>
      </c>
      <c r="AG29" s="43">
        <v>94</v>
      </c>
      <c r="AH29" s="43">
        <v>89</v>
      </c>
      <c r="AI29" s="43">
        <v>88</v>
      </c>
      <c r="AJ29" s="43">
        <v>90</v>
      </c>
      <c r="AK29" s="43">
        <v>94</v>
      </c>
      <c r="AL29" s="43">
        <v>85</v>
      </c>
      <c r="AM29" s="66">
        <v>1085</v>
      </c>
      <c r="AN29" s="25">
        <v>25</v>
      </c>
      <c r="AO29" s="84">
        <v>352.9</v>
      </c>
      <c r="AQ29" s="44" t="s">
        <v>344</v>
      </c>
      <c r="AR29" s="44" t="s">
        <v>388</v>
      </c>
      <c r="AS29" s="54">
        <v>100.1</v>
      </c>
      <c r="AT29" s="54">
        <v>100.7</v>
      </c>
      <c r="AU29" s="54">
        <v>101.4</v>
      </c>
      <c r="AV29" s="54">
        <v>96.4</v>
      </c>
      <c r="AW29" s="54">
        <v>98.6</v>
      </c>
      <c r="AX29" s="54">
        <v>97.2</v>
      </c>
      <c r="AY29" s="54">
        <v>594.40000000000009</v>
      </c>
      <c r="AZ29" s="44">
        <v>16</v>
      </c>
      <c r="BD29" s="39" t="s">
        <v>332</v>
      </c>
      <c r="BE29" s="43" t="s">
        <v>250</v>
      </c>
      <c r="BF29" s="64">
        <v>78</v>
      </c>
      <c r="BG29" s="64">
        <v>81</v>
      </c>
      <c r="BH29" s="64">
        <v>78</v>
      </c>
      <c r="BI29" s="64">
        <v>71</v>
      </c>
      <c r="BJ29" s="65">
        <v>74</v>
      </c>
      <c r="BK29" s="65">
        <v>80</v>
      </c>
      <c r="BL29" s="64">
        <v>462</v>
      </c>
      <c r="BM29" s="99"/>
      <c r="BN29" s="76" t="s">
        <v>400</v>
      </c>
    </row>
    <row r="30" spans="1:66" ht="15" thickBot="1" x14ac:dyDescent="0.2">
      <c r="A30" s="39" t="s">
        <v>273</v>
      </c>
      <c r="B30" s="43" t="s">
        <v>388</v>
      </c>
      <c r="C30" s="61">
        <v>94.6</v>
      </c>
      <c r="D30" s="61">
        <v>101.1</v>
      </c>
      <c r="E30" s="61">
        <v>98.8</v>
      </c>
      <c r="F30" s="61">
        <v>98.5</v>
      </c>
      <c r="G30" s="63">
        <v>98.1</v>
      </c>
      <c r="H30" s="63">
        <v>98.9</v>
      </c>
      <c r="I30" s="61">
        <v>590</v>
      </c>
      <c r="J30" s="62">
        <v>22</v>
      </c>
      <c r="Y30" s="43" t="s">
        <v>355</v>
      </c>
      <c r="Z30" s="43" t="s">
        <v>390</v>
      </c>
      <c r="AA30" s="43">
        <v>91</v>
      </c>
      <c r="AB30" s="43">
        <v>91</v>
      </c>
      <c r="AC30" s="43">
        <v>90</v>
      </c>
      <c r="AD30" s="43">
        <v>92</v>
      </c>
      <c r="AE30" s="43">
        <v>91</v>
      </c>
      <c r="AF30" s="43">
        <v>94</v>
      </c>
      <c r="AG30" s="43">
        <v>98</v>
      </c>
      <c r="AH30" s="43">
        <v>92</v>
      </c>
      <c r="AI30" s="43">
        <v>84</v>
      </c>
      <c r="AJ30" s="43">
        <v>88</v>
      </c>
      <c r="AK30" s="43">
        <v>89</v>
      </c>
      <c r="AL30" s="43">
        <v>83</v>
      </c>
      <c r="AM30" s="25">
        <v>1078</v>
      </c>
      <c r="AN30" s="25">
        <v>19</v>
      </c>
      <c r="AO30" s="85"/>
      <c r="AQ30" s="45" t="s">
        <v>355</v>
      </c>
      <c r="AR30" s="45" t="s">
        <v>390</v>
      </c>
      <c r="AS30" s="70">
        <v>86</v>
      </c>
      <c r="AT30" s="70">
        <v>99.4</v>
      </c>
      <c r="AU30" s="70">
        <v>91.4</v>
      </c>
      <c r="AV30" s="70">
        <v>96.2</v>
      </c>
      <c r="AW30" s="70">
        <v>96.6</v>
      </c>
      <c r="AX30" s="70">
        <v>92.4</v>
      </c>
      <c r="AY30" s="70">
        <v>562</v>
      </c>
      <c r="AZ30" s="45">
        <v>9</v>
      </c>
      <c r="BD30" s="39" t="s">
        <v>333</v>
      </c>
      <c r="BE30" s="43" t="s">
        <v>250</v>
      </c>
      <c r="BF30" s="64">
        <v>75</v>
      </c>
      <c r="BG30" s="64">
        <v>76</v>
      </c>
      <c r="BH30" s="64">
        <v>76</v>
      </c>
      <c r="BI30" s="64">
        <v>80</v>
      </c>
      <c r="BJ30" s="65">
        <v>75</v>
      </c>
      <c r="BK30" s="65">
        <v>74</v>
      </c>
      <c r="BL30" s="64">
        <v>456</v>
      </c>
      <c r="BM30" s="99"/>
      <c r="BN30" s="76" t="s">
        <v>400</v>
      </c>
    </row>
    <row r="31" spans="1:66" x14ac:dyDescent="0.15">
      <c r="A31" s="39" t="s">
        <v>274</v>
      </c>
      <c r="B31" s="43" t="s">
        <v>387</v>
      </c>
      <c r="C31" s="61">
        <v>97.6</v>
      </c>
      <c r="D31" s="61">
        <v>97.4</v>
      </c>
      <c r="E31" s="61">
        <v>95.4</v>
      </c>
      <c r="F31" s="61">
        <v>97.5</v>
      </c>
      <c r="G31" s="63">
        <v>99.3</v>
      </c>
      <c r="H31" s="63">
        <v>102.4</v>
      </c>
      <c r="I31" s="61">
        <v>589.6</v>
      </c>
      <c r="J31" s="62">
        <v>20</v>
      </c>
      <c r="Y31" s="43" t="s">
        <v>368</v>
      </c>
      <c r="Z31" s="43" t="s">
        <v>390</v>
      </c>
      <c r="AA31" s="43">
        <v>87</v>
      </c>
      <c r="AB31" s="43">
        <v>87</v>
      </c>
      <c r="AC31" s="43">
        <v>83</v>
      </c>
      <c r="AD31" s="43">
        <v>85</v>
      </c>
      <c r="AE31" s="43">
        <v>94</v>
      </c>
      <c r="AF31" s="43">
        <v>93</v>
      </c>
      <c r="AG31" s="43">
        <v>94</v>
      </c>
      <c r="AH31" s="43">
        <v>92</v>
      </c>
      <c r="AI31" s="43">
        <v>88</v>
      </c>
      <c r="AJ31" s="43">
        <v>80</v>
      </c>
      <c r="AK31" s="43">
        <v>87</v>
      </c>
      <c r="AL31" s="43">
        <v>70</v>
      </c>
      <c r="AM31" s="25">
        <v>1042</v>
      </c>
      <c r="AN31" s="25">
        <v>15</v>
      </c>
      <c r="AO31" s="85"/>
      <c r="AQ31" s="9"/>
      <c r="AR31" s="9"/>
      <c r="AS31" s="9"/>
      <c r="AT31" s="9"/>
      <c r="AU31" s="9"/>
      <c r="AV31" s="9"/>
      <c r="AW31" s="9"/>
      <c r="AX31" s="9"/>
      <c r="AY31" s="9"/>
      <c r="AZ31" s="9"/>
      <c r="BD31" s="39" t="s">
        <v>334</v>
      </c>
      <c r="BE31" s="43" t="s">
        <v>388</v>
      </c>
      <c r="BF31" s="64">
        <v>86</v>
      </c>
      <c r="BG31" s="64">
        <v>77</v>
      </c>
      <c r="BH31" s="64">
        <v>74</v>
      </c>
      <c r="BI31" s="64">
        <v>78</v>
      </c>
      <c r="BJ31" s="65">
        <v>79</v>
      </c>
      <c r="BK31" s="65">
        <v>58</v>
      </c>
      <c r="BL31" s="64">
        <v>452</v>
      </c>
      <c r="BM31" s="99"/>
      <c r="BN31" s="76" t="s">
        <v>400</v>
      </c>
    </row>
    <row r="32" spans="1:66" x14ac:dyDescent="0.15">
      <c r="A32" s="39" t="s">
        <v>275</v>
      </c>
      <c r="B32" s="43" t="s">
        <v>386</v>
      </c>
      <c r="C32" s="61">
        <v>96.5</v>
      </c>
      <c r="D32" s="61">
        <v>98.7</v>
      </c>
      <c r="E32" s="61">
        <v>97.4</v>
      </c>
      <c r="F32" s="61">
        <v>98.9</v>
      </c>
      <c r="G32" s="63">
        <v>99</v>
      </c>
      <c r="H32" s="63">
        <v>98.9</v>
      </c>
      <c r="I32" s="61">
        <v>589.4</v>
      </c>
      <c r="J32" s="62">
        <v>21</v>
      </c>
      <c r="Y32" s="43" t="s">
        <v>353</v>
      </c>
      <c r="Z32" s="43" t="s">
        <v>387</v>
      </c>
      <c r="AA32" s="43">
        <v>80</v>
      </c>
      <c r="AB32" s="43">
        <v>83</v>
      </c>
      <c r="AC32" s="43">
        <v>89</v>
      </c>
      <c r="AD32" s="43">
        <v>84</v>
      </c>
      <c r="AE32" s="43">
        <v>91</v>
      </c>
      <c r="AF32" s="43">
        <v>78</v>
      </c>
      <c r="AG32" s="43">
        <v>90</v>
      </c>
      <c r="AH32" s="43">
        <v>85</v>
      </c>
      <c r="AI32" s="43">
        <v>84</v>
      </c>
      <c r="AJ32" s="43">
        <v>86</v>
      </c>
      <c r="AK32" s="43">
        <v>86</v>
      </c>
      <c r="AL32" s="43">
        <v>89</v>
      </c>
      <c r="AM32" s="25">
        <v>1025</v>
      </c>
      <c r="AN32" s="25">
        <v>7</v>
      </c>
      <c r="AO32" s="85"/>
      <c r="AQ32" s="9"/>
      <c r="AR32" s="9"/>
      <c r="AS32" s="9"/>
      <c r="AT32" s="9"/>
      <c r="AU32" s="9"/>
      <c r="AV32" s="9"/>
      <c r="AW32" s="9"/>
      <c r="AX32" s="9"/>
      <c r="AY32" s="9"/>
      <c r="AZ32" s="9"/>
      <c r="BD32" s="39" t="s">
        <v>335</v>
      </c>
      <c r="BE32" s="43" t="s">
        <v>250</v>
      </c>
      <c r="BF32" s="64">
        <v>72</v>
      </c>
      <c r="BG32" s="64">
        <v>66</v>
      </c>
      <c r="BH32" s="64">
        <v>82</v>
      </c>
      <c r="BI32" s="64">
        <v>72</v>
      </c>
      <c r="BJ32" s="65">
        <v>79</v>
      </c>
      <c r="BK32" s="65">
        <v>80</v>
      </c>
      <c r="BL32" s="64">
        <v>451</v>
      </c>
      <c r="BM32" s="99"/>
      <c r="BN32" s="76" t="s">
        <v>400</v>
      </c>
    </row>
    <row r="33" spans="1:66" ht="14.25" thickBot="1" x14ac:dyDescent="0.2">
      <c r="A33" s="39" t="s">
        <v>276</v>
      </c>
      <c r="B33" s="43" t="s">
        <v>383</v>
      </c>
      <c r="C33" s="61">
        <v>99.2</v>
      </c>
      <c r="D33" s="61">
        <v>96.1</v>
      </c>
      <c r="E33" s="61">
        <v>96.3</v>
      </c>
      <c r="F33" s="61">
        <v>98.5</v>
      </c>
      <c r="G33" s="63">
        <v>99.2</v>
      </c>
      <c r="H33" s="63">
        <v>99.5</v>
      </c>
      <c r="I33" s="61">
        <v>588.79999999999995</v>
      </c>
      <c r="J33" s="62">
        <v>17</v>
      </c>
      <c r="Y33" s="46" t="s">
        <v>366</v>
      </c>
      <c r="Z33" s="46" t="s">
        <v>390</v>
      </c>
      <c r="AA33" s="46">
        <v>68</v>
      </c>
      <c r="AB33" s="46">
        <v>78</v>
      </c>
      <c r="AC33" s="46">
        <v>83</v>
      </c>
      <c r="AD33" s="46">
        <v>82</v>
      </c>
      <c r="AE33" s="46">
        <v>92</v>
      </c>
      <c r="AF33" s="46">
        <v>87</v>
      </c>
      <c r="AG33" s="46">
        <v>90</v>
      </c>
      <c r="AH33" s="46">
        <v>88</v>
      </c>
      <c r="AI33" s="46">
        <v>78</v>
      </c>
      <c r="AJ33" s="46">
        <v>60</v>
      </c>
      <c r="AK33" s="46">
        <v>64</v>
      </c>
      <c r="AL33" s="46">
        <v>82</v>
      </c>
      <c r="AM33" s="86">
        <v>952</v>
      </c>
      <c r="AN33" s="86">
        <v>10</v>
      </c>
      <c r="AO33" s="87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D33" s="39" t="s">
        <v>301</v>
      </c>
      <c r="BE33" s="43" t="s">
        <v>390</v>
      </c>
      <c r="BF33" s="64">
        <v>80</v>
      </c>
      <c r="BG33" s="64">
        <v>74</v>
      </c>
      <c r="BH33" s="64">
        <v>72</v>
      </c>
      <c r="BI33" s="64">
        <v>75</v>
      </c>
      <c r="BJ33" s="65">
        <v>72</v>
      </c>
      <c r="BK33" s="65">
        <v>74</v>
      </c>
      <c r="BL33" s="64">
        <v>447</v>
      </c>
      <c r="BM33" s="99"/>
      <c r="BN33" s="76" t="s">
        <v>400</v>
      </c>
    </row>
    <row r="34" spans="1:66" x14ac:dyDescent="0.15">
      <c r="A34" s="39" t="s">
        <v>128</v>
      </c>
      <c r="B34" s="43" t="s">
        <v>382</v>
      </c>
      <c r="C34" s="61">
        <v>95.6</v>
      </c>
      <c r="D34" s="61">
        <v>95.8</v>
      </c>
      <c r="E34" s="61">
        <v>98.8</v>
      </c>
      <c r="F34" s="61">
        <v>98.6</v>
      </c>
      <c r="G34" s="63">
        <v>98.6</v>
      </c>
      <c r="H34" s="63">
        <v>100.9</v>
      </c>
      <c r="I34" s="61">
        <v>588.29999999999995</v>
      </c>
      <c r="J34" s="62">
        <v>22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BD34" s="39" t="s">
        <v>315</v>
      </c>
      <c r="BE34" s="43" t="s">
        <v>387</v>
      </c>
      <c r="BF34" s="64">
        <v>72</v>
      </c>
      <c r="BG34" s="64">
        <v>72</v>
      </c>
      <c r="BH34" s="64">
        <v>77</v>
      </c>
      <c r="BI34" s="64">
        <v>72</v>
      </c>
      <c r="BJ34" s="65">
        <v>74</v>
      </c>
      <c r="BK34" s="65">
        <v>76</v>
      </c>
      <c r="BL34" s="64">
        <v>443</v>
      </c>
      <c r="BM34" s="99"/>
      <c r="BN34" s="76" t="s">
        <v>400</v>
      </c>
    </row>
    <row r="35" spans="1:66" x14ac:dyDescent="0.15">
      <c r="A35" s="39" t="s">
        <v>277</v>
      </c>
      <c r="B35" s="43" t="s">
        <v>387</v>
      </c>
      <c r="C35" s="61">
        <v>99.2</v>
      </c>
      <c r="D35" s="61">
        <v>97.8</v>
      </c>
      <c r="E35" s="61">
        <v>96.1</v>
      </c>
      <c r="F35" s="61">
        <v>97.9</v>
      </c>
      <c r="G35" s="63">
        <v>96.5</v>
      </c>
      <c r="H35" s="63">
        <v>100.3</v>
      </c>
      <c r="I35" s="61">
        <v>587.79999999999995</v>
      </c>
      <c r="J35" s="62">
        <v>18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BD35" s="39" t="s">
        <v>282</v>
      </c>
      <c r="BE35" s="43" t="s">
        <v>386</v>
      </c>
      <c r="BF35" s="64">
        <v>78</v>
      </c>
      <c r="BG35" s="64">
        <v>79</v>
      </c>
      <c r="BH35" s="64">
        <v>76</v>
      </c>
      <c r="BI35" s="64">
        <v>73</v>
      </c>
      <c r="BJ35" s="65">
        <v>72</v>
      </c>
      <c r="BK35" s="65">
        <v>64</v>
      </c>
      <c r="BL35" s="64">
        <v>442</v>
      </c>
      <c r="BM35" s="99"/>
      <c r="BN35" s="76" t="s">
        <v>400</v>
      </c>
    </row>
    <row r="36" spans="1:66" ht="14.25" thickBot="1" x14ac:dyDescent="0.2">
      <c r="A36" s="39" t="s">
        <v>126</v>
      </c>
      <c r="B36" s="43" t="s">
        <v>382</v>
      </c>
      <c r="C36" s="61">
        <v>94.2</v>
      </c>
      <c r="D36" s="61">
        <v>97.4</v>
      </c>
      <c r="E36" s="61">
        <v>100</v>
      </c>
      <c r="F36" s="61">
        <v>97.8</v>
      </c>
      <c r="G36" s="63">
        <v>96.7</v>
      </c>
      <c r="H36" s="63">
        <v>100.6</v>
      </c>
      <c r="I36" s="61">
        <v>586.70000000000005</v>
      </c>
      <c r="J36" s="62">
        <v>19</v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9"/>
      <c r="BD36" s="39" t="s">
        <v>296</v>
      </c>
      <c r="BE36" s="43" t="s">
        <v>384</v>
      </c>
      <c r="BF36" s="64">
        <v>71</v>
      </c>
      <c r="BG36" s="64">
        <v>66</v>
      </c>
      <c r="BH36" s="64">
        <v>80</v>
      </c>
      <c r="BI36" s="64">
        <v>70</v>
      </c>
      <c r="BJ36" s="65">
        <v>68</v>
      </c>
      <c r="BK36" s="65">
        <v>85</v>
      </c>
      <c r="BL36" s="64">
        <v>440</v>
      </c>
      <c r="BM36" s="99"/>
      <c r="BN36" s="76" t="s">
        <v>400</v>
      </c>
    </row>
    <row r="37" spans="1:66" x14ac:dyDescent="0.15">
      <c r="A37" s="39" t="s">
        <v>175</v>
      </c>
      <c r="B37" s="43" t="s">
        <v>391</v>
      </c>
      <c r="C37" s="61">
        <v>97.6</v>
      </c>
      <c r="D37" s="61">
        <v>100.1</v>
      </c>
      <c r="E37" s="61">
        <v>93.8</v>
      </c>
      <c r="F37" s="61">
        <v>99.8</v>
      </c>
      <c r="G37" s="63">
        <v>95.5</v>
      </c>
      <c r="H37" s="63">
        <v>99</v>
      </c>
      <c r="I37" s="61">
        <v>585.79999999999995</v>
      </c>
      <c r="J37" s="62">
        <v>20</v>
      </c>
      <c r="BD37" s="39" t="s">
        <v>336</v>
      </c>
      <c r="BE37" s="43" t="s">
        <v>388</v>
      </c>
      <c r="BF37" s="64">
        <v>74</v>
      </c>
      <c r="BG37" s="64">
        <v>71</v>
      </c>
      <c r="BH37" s="64">
        <v>71</v>
      </c>
      <c r="BI37" s="64">
        <v>70</v>
      </c>
      <c r="BJ37" s="65">
        <v>74</v>
      </c>
      <c r="BK37" s="65">
        <v>79</v>
      </c>
      <c r="BL37" s="64">
        <v>439</v>
      </c>
      <c r="BM37" s="99"/>
      <c r="BN37" s="76" t="s">
        <v>400</v>
      </c>
    </row>
    <row r="38" spans="1:66" x14ac:dyDescent="0.15">
      <c r="A38" s="39" t="s">
        <v>1019</v>
      </c>
      <c r="B38" s="43" t="s">
        <v>391</v>
      </c>
      <c r="C38" s="61">
        <v>97.8</v>
      </c>
      <c r="D38" s="61">
        <v>98.3</v>
      </c>
      <c r="E38" s="61">
        <v>94.3</v>
      </c>
      <c r="F38" s="61">
        <v>98.9</v>
      </c>
      <c r="G38" s="63">
        <v>96</v>
      </c>
      <c r="H38" s="63">
        <v>99.4</v>
      </c>
      <c r="I38" s="61">
        <v>584.69999999999993</v>
      </c>
      <c r="J38" s="62">
        <v>18</v>
      </c>
      <c r="BD38" s="39" t="s">
        <v>158</v>
      </c>
      <c r="BE38" s="43" t="s">
        <v>391</v>
      </c>
      <c r="BF38" s="64">
        <v>67</v>
      </c>
      <c r="BG38" s="64">
        <v>76</v>
      </c>
      <c r="BH38" s="64">
        <v>82</v>
      </c>
      <c r="BI38" s="64">
        <v>71</v>
      </c>
      <c r="BJ38" s="65">
        <v>77</v>
      </c>
      <c r="BK38" s="65">
        <v>65</v>
      </c>
      <c r="BL38" s="64">
        <v>438</v>
      </c>
      <c r="BM38" s="99"/>
      <c r="BN38" s="76" t="s">
        <v>400</v>
      </c>
    </row>
    <row r="39" spans="1:66" x14ac:dyDescent="0.15">
      <c r="A39" s="39" t="s">
        <v>159</v>
      </c>
      <c r="B39" s="43" t="s">
        <v>391</v>
      </c>
      <c r="C39" s="61">
        <v>98.8</v>
      </c>
      <c r="D39" s="61">
        <v>96.9</v>
      </c>
      <c r="E39" s="61">
        <v>93.1</v>
      </c>
      <c r="F39" s="61">
        <v>98</v>
      </c>
      <c r="G39" s="63">
        <v>97.8</v>
      </c>
      <c r="H39" s="63">
        <v>99.7</v>
      </c>
      <c r="I39" s="61">
        <v>584.29999999999995</v>
      </c>
      <c r="J39" s="62">
        <v>22</v>
      </c>
      <c r="BD39" s="39" t="s">
        <v>279</v>
      </c>
      <c r="BE39" s="43" t="s">
        <v>387</v>
      </c>
      <c r="BF39" s="64">
        <v>76</v>
      </c>
      <c r="BG39" s="64">
        <v>63</v>
      </c>
      <c r="BH39" s="64">
        <v>67</v>
      </c>
      <c r="BI39" s="64">
        <v>74</v>
      </c>
      <c r="BJ39" s="65">
        <v>65</v>
      </c>
      <c r="BK39" s="65">
        <v>78</v>
      </c>
      <c r="BL39" s="64">
        <v>423</v>
      </c>
      <c r="BM39" s="99"/>
      <c r="BN39" s="76" t="s">
        <v>400</v>
      </c>
    </row>
    <row r="40" spans="1:66" x14ac:dyDescent="0.15">
      <c r="A40" s="39" t="s">
        <v>172</v>
      </c>
      <c r="B40" s="43" t="s">
        <v>391</v>
      </c>
      <c r="C40" s="61">
        <v>98.5</v>
      </c>
      <c r="D40" s="61">
        <v>97</v>
      </c>
      <c r="E40" s="61">
        <v>98.5</v>
      </c>
      <c r="F40" s="61">
        <v>94.8</v>
      </c>
      <c r="G40" s="63">
        <v>95.9</v>
      </c>
      <c r="H40" s="63">
        <v>98.5</v>
      </c>
      <c r="I40" s="61">
        <v>583.20000000000005</v>
      </c>
      <c r="J40" s="62">
        <v>17</v>
      </c>
      <c r="BD40" s="39" t="s">
        <v>316</v>
      </c>
      <c r="BE40" s="43" t="s">
        <v>388</v>
      </c>
      <c r="BF40" s="64">
        <v>70</v>
      </c>
      <c r="BG40" s="64">
        <v>65</v>
      </c>
      <c r="BH40" s="64">
        <v>71</v>
      </c>
      <c r="BI40" s="64">
        <v>69</v>
      </c>
      <c r="BJ40" s="65">
        <v>71</v>
      </c>
      <c r="BK40" s="65">
        <v>73</v>
      </c>
      <c r="BL40" s="64">
        <v>419</v>
      </c>
      <c r="BM40" s="99"/>
      <c r="BN40" s="76" t="s">
        <v>400</v>
      </c>
    </row>
    <row r="41" spans="1:66" x14ac:dyDescent="0.15">
      <c r="A41" s="39" t="s">
        <v>279</v>
      </c>
      <c r="B41" s="43" t="s">
        <v>387</v>
      </c>
      <c r="C41" s="61">
        <v>100</v>
      </c>
      <c r="D41" s="61">
        <v>93.6</v>
      </c>
      <c r="E41" s="61">
        <v>99.2</v>
      </c>
      <c r="F41" s="61">
        <v>98.4</v>
      </c>
      <c r="G41" s="63">
        <v>96.6</v>
      </c>
      <c r="H41" s="63">
        <v>95.4</v>
      </c>
      <c r="I41" s="61">
        <v>583.20000000000005</v>
      </c>
      <c r="J41" s="62">
        <v>23</v>
      </c>
      <c r="BD41" s="39" t="s">
        <v>272</v>
      </c>
      <c r="BE41" s="43" t="s">
        <v>383</v>
      </c>
      <c r="BF41" s="64">
        <v>73</v>
      </c>
      <c r="BG41" s="64">
        <v>76</v>
      </c>
      <c r="BH41" s="64">
        <v>74</v>
      </c>
      <c r="BI41" s="64">
        <v>64</v>
      </c>
      <c r="BJ41" s="65">
        <v>63</v>
      </c>
      <c r="BK41" s="65">
        <v>65</v>
      </c>
      <c r="BL41" s="64">
        <v>415</v>
      </c>
      <c r="BM41" s="99"/>
      <c r="BN41" s="76" t="s">
        <v>400</v>
      </c>
    </row>
    <row r="42" spans="1:66" x14ac:dyDescent="0.15">
      <c r="A42" s="39" t="s">
        <v>164</v>
      </c>
      <c r="B42" s="43" t="s">
        <v>391</v>
      </c>
      <c r="C42" s="61">
        <v>96.8</v>
      </c>
      <c r="D42" s="61">
        <v>96.9</v>
      </c>
      <c r="E42" s="61">
        <v>95.8</v>
      </c>
      <c r="F42" s="61">
        <v>98.1</v>
      </c>
      <c r="G42" s="63">
        <v>100</v>
      </c>
      <c r="H42" s="63">
        <v>95.3</v>
      </c>
      <c r="I42" s="61">
        <v>582.9</v>
      </c>
      <c r="J42" s="62">
        <v>16</v>
      </c>
      <c r="BD42" s="39" t="s">
        <v>264</v>
      </c>
      <c r="BE42" s="43" t="s">
        <v>387</v>
      </c>
      <c r="BF42" s="64">
        <v>69</v>
      </c>
      <c r="BG42" s="64">
        <v>67</v>
      </c>
      <c r="BH42" s="64">
        <v>69</v>
      </c>
      <c r="BI42" s="64">
        <v>67</v>
      </c>
      <c r="BJ42" s="65">
        <v>70</v>
      </c>
      <c r="BK42" s="65">
        <v>69</v>
      </c>
      <c r="BL42" s="64">
        <v>411</v>
      </c>
      <c r="BM42" s="99"/>
      <c r="BN42" s="76" t="s">
        <v>400</v>
      </c>
    </row>
    <row r="43" spans="1:66" x14ac:dyDescent="0.15">
      <c r="A43" s="39" t="s">
        <v>280</v>
      </c>
      <c r="B43" s="43" t="s">
        <v>388</v>
      </c>
      <c r="C43" s="61">
        <v>99.4</v>
      </c>
      <c r="D43" s="61">
        <v>97</v>
      </c>
      <c r="E43" s="61">
        <v>99.1</v>
      </c>
      <c r="F43" s="61">
        <v>96.1</v>
      </c>
      <c r="G43" s="63">
        <v>98.8</v>
      </c>
      <c r="H43" s="63">
        <v>92.2</v>
      </c>
      <c r="I43" s="61">
        <v>582.6</v>
      </c>
      <c r="J43" s="62">
        <v>19</v>
      </c>
      <c r="BD43" s="39" t="s">
        <v>337</v>
      </c>
      <c r="BE43" s="43" t="s">
        <v>388</v>
      </c>
      <c r="BF43" s="64">
        <v>57</v>
      </c>
      <c r="BG43" s="64">
        <v>72</v>
      </c>
      <c r="BH43" s="64">
        <v>77</v>
      </c>
      <c r="BI43" s="64">
        <v>72</v>
      </c>
      <c r="BJ43" s="65">
        <v>73</v>
      </c>
      <c r="BK43" s="65">
        <v>55</v>
      </c>
      <c r="BL43" s="64">
        <v>406</v>
      </c>
      <c r="BM43" s="99"/>
      <c r="BN43" s="76" t="s">
        <v>400</v>
      </c>
    </row>
    <row r="44" spans="1:66" x14ac:dyDescent="0.15">
      <c r="A44" s="39" t="s">
        <v>160</v>
      </c>
      <c r="B44" s="43" t="s">
        <v>391</v>
      </c>
      <c r="C44" s="61">
        <v>97.8</v>
      </c>
      <c r="D44" s="61">
        <v>95.1</v>
      </c>
      <c r="E44" s="61">
        <v>93.6</v>
      </c>
      <c r="F44" s="61">
        <v>98.3</v>
      </c>
      <c r="G44" s="63">
        <v>98.5</v>
      </c>
      <c r="H44" s="63">
        <v>99.1</v>
      </c>
      <c r="I44" s="61">
        <v>582.4</v>
      </c>
      <c r="J44" s="62">
        <v>16</v>
      </c>
      <c r="BD44" s="39" t="s">
        <v>285</v>
      </c>
      <c r="BE44" s="43" t="s">
        <v>387</v>
      </c>
      <c r="BF44" s="64">
        <v>67</v>
      </c>
      <c r="BG44" s="64">
        <v>66</v>
      </c>
      <c r="BH44" s="64">
        <v>62</v>
      </c>
      <c r="BI44" s="64">
        <v>63</v>
      </c>
      <c r="BJ44" s="65">
        <v>73</v>
      </c>
      <c r="BK44" s="65">
        <v>66</v>
      </c>
      <c r="BL44" s="64">
        <v>397</v>
      </c>
      <c r="BM44" s="99"/>
      <c r="BN44" s="76" t="s">
        <v>400</v>
      </c>
    </row>
    <row r="45" spans="1:66" x14ac:dyDescent="0.15">
      <c r="A45" s="39" t="s">
        <v>281</v>
      </c>
      <c r="B45" s="43" t="s">
        <v>387</v>
      </c>
      <c r="C45" s="61">
        <v>97.3</v>
      </c>
      <c r="D45" s="61">
        <v>92.6</v>
      </c>
      <c r="E45" s="61">
        <v>96.1</v>
      </c>
      <c r="F45" s="61">
        <v>99.1</v>
      </c>
      <c r="G45" s="63">
        <v>99.9</v>
      </c>
      <c r="H45" s="63">
        <v>94.9</v>
      </c>
      <c r="I45" s="61">
        <v>579.9</v>
      </c>
      <c r="J45" s="62">
        <v>10</v>
      </c>
      <c r="BD45" s="39" t="s">
        <v>304</v>
      </c>
      <c r="BE45" s="43" t="s">
        <v>384</v>
      </c>
      <c r="BF45" s="64">
        <v>66</v>
      </c>
      <c r="BG45" s="64">
        <v>59</v>
      </c>
      <c r="BH45" s="64">
        <v>67</v>
      </c>
      <c r="BI45" s="64">
        <v>60</v>
      </c>
      <c r="BJ45" s="65">
        <v>65</v>
      </c>
      <c r="BK45" s="65">
        <v>67</v>
      </c>
      <c r="BL45" s="64">
        <v>384</v>
      </c>
      <c r="BM45" s="99"/>
      <c r="BN45" s="76" t="s">
        <v>400</v>
      </c>
    </row>
    <row r="46" spans="1:66" ht="14.25" thickBot="1" x14ac:dyDescent="0.2">
      <c r="A46" s="39" t="s">
        <v>282</v>
      </c>
      <c r="B46" s="43" t="s">
        <v>386</v>
      </c>
      <c r="C46" s="61">
        <v>92</v>
      </c>
      <c r="D46" s="61">
        <v>95.6</v>
      </c>
      <c r="E46" s="61">
        <v>96.2</v>
      </c>
      <c r="F46" s="61">
        <v>96</v>
      </c>
      <c r="G46" s="63">
        <v>99.1</v>
      </c>
      <c r="H46" s="63">
        <v>100.1</v>
      </c>
      <c r="I46" s="61">
        <v>579</v>
      </c>
      <c r="J46" s="62">
        <v>16</v>
      </c>
      <c r="BD46" s="41" t="s">
        <v>205</v>
      </c>
      <c r="BE46" s="46" t="s">
        <v>392</v>
      </c>
      <c r="BF46" s="67">
        <v>0</v>
      </c>
      <c r="BG46" s="67">
        <v>0</v>
      </c>
      <c r="BH46" s="67">
        <v>0</v>
      </c>
      <c r="BI46" s="67">
        <v>0</v>
      </c>
      <c r="BJ46" s="68">
        <v>0</v>
      </c>
      <c r="BK46" s="68">
        <v>0</v>
      </c>
      <c r="BL46" s="67">
        <v>0</v>
      </c>
      <c r="BM46" s="100"/>
      <c r="BN46" s="78" t="s">
        <v>415</v>
      </c>
    </row>
    <row r="47" spans="1:66" x14ac:dyDescent="0.15">
      <c r="A47" s="39" t="s">
        <v>283</v>
      </c>
      <c r="B47" s="43" t="s">
        <v>384</v>
      </c>
      <c r="C47" s="61">
        <v>96.8</v>
      </c>
      <c r="D47" s="61">
        <v>98.7</v>
      </c>
      <c r="E47" s="61">
        <v>90.7</v>
      </c>
      <c r="F47" s="61">
        <v>95.7</v>
      </c>
      <c r="G47" s="63">
        <v>98.4</v>
      </c>
      <c r="H47" s="63">
        <v>98.3</v>
      </c>
      <c r="I47" s="61">
        <v>578.59999999999991</v>
      </c>
      <c r="J47" s="62">
        <v>11</v>
      </c>
      <c r="BD47" s="9"/>
      <c r="BE47" s="9"/>
      <c r="BF47" s="9"/>
      <c r="BG47" s="9"/>
      <c r="BH47" s="9"/>
      <c r="BI47" s="9"/>
      <c r="BJ47" s="9"/>
      <c r="BK47" s="9"/>
      <c r="BL47" s="9"/>
    </row>
    <row r="48" spans="1:66" x14ac:dyDescent="0.15">
      <c r="A48" s="39" t="s">
        <v>284</v>
      </c>
      <c r="B48" s="43" t="s">
        <v>388</v>
      </c>
      <c r="C48" s="61">
        <v>92.8</v>
      </c>
      <c r="D48" s="61">
        <v>99.2</v>
      </c>
      <c r="E48" s="61">
        <v>91.1</v>
      </c>
      <c r="F48" s="61">
        <v>98.7</v>
      </c>
      <c r="G48" s="63">
        <v>97.6</v>
      </c>
      <c r="H48" s="63">
        <v>98.2</v>
      </c>
      <c r="I48" s="61">
        <v>577.6</v>
      </c>
      <c r="J48" s="62">
        <v>18</v>
      </c>
      <c r="BD48" s="9"/>
      <c r="BE48" s="9"/>
      <c r="BF48" s="9"/>
      <c r="BG48" s="9"/>
      <c r="BH48" s="9"/>
      <c r="BI48" s="9"/>
      <c r="BJ48" s="9"/>
      <c r="BK48" s="9"/>
      <c r="BL48" s="9"/>
    </row>
    <row r="49" spans="1:65" ht="14.25" thickBot="1" x14ac:dyDescent="0.2">
      <c r="A49" s="39" t="s">
        <v>285</v>
      </c>
      <c r="B49" s="43" t="s">
        <v>387</v>
      </c>
      <c r="C49" s="61">
        <v>99.7</v>
      </c>
      <c r="D49" s="61">
        <v>93.4</v>
      </c>
      <c r="E49" s="61">
        <v>98.2</v>
      </c>
      <c r="F49" s="61">
        <v>95.5</v>
      </c>
      <c r="G49" s="63">
        <v>93.4</v>
      </c>
      <c r="H49" s="63">
        <v>97.2</v>
      </c>
      <c r="I49" s="61">
        <v>577.40000000000009</v>
      </c>
      <c r="J49" s="62">
        <v>15</v>
      </c>
      <c r="BD49" s="19"/>
      <c r="BE49" s="19"/>
      <c r="BF49" s="19"/>
      <c r="BG49" s="19"/>
      <c r="BH49" s="19"/>
      <c r="BI49" s="19"/>
      <c r="BJ49" s="19"/>
      <c r="BK49" s="19"/>
      <c r="BL49" s="19"/>
    </row>
    <row r="50" spans="1:65" x14ac:dyDescent="0.15">
      <c r="A50" s="39" t="s">
        <v>123</v>
      </c>
      <c r="B50" s="43" t="s">
        <v>382</v>
      </c>
      <c r="C50" s="61">
        <v>93.1</v>
      </c>
      <c r="D50" s="61">
        <v>94.8</v>
      </c>
      <c r="E50" s="61">
        <v>94.2</v>
      </c>
      <c r="F50" s="61">
        <v>99.1</v>
      </c>
      <c r="G50" s="63">
        <v>98.7</v>
      </c>
      <c r="H50" s="63">
        <v>97.3</v>
      </c>
      <c r="I50" s="61">
        <v>577.19999999999993</v>
      </c>
      <c r="J50" s="62">
        <v>19</v>
      </c>
      <c r="BD50" s="13" t="s">
        <v>416</v>
      </c>
      <c r="BE50" s="13"/>
      <c r="BF50" s="13"/>
      <c r="BG50" s="13"/>
      <c r="BH50" s="13"/>
      <c r="BI50" s="13"/>
      <c r="BJ50" s="13"/>
      <c r="BK50" s="13"/>
      <c r="BL50" s="13"/>
    </row>
    <row r="51" spans="1:65" x14ac:dyDescent="0.15">
      <c r="A51" s="39" t="s">
        <v>286</v>
      </c>
      <c r="B51" s="43" t="s">
        <v>382</v>
      </c>
      <c r="C51" s="61">
        <v>96.9</v>
      </c>
      <c r="D51" s="61">
        <v>99.7</v>
      </c>
      <c r="E51" s="61">
        <v>94.8</v>
      </c>
      <c r="F51" s="61">
        <v>94.2</v>
      </c>
      <c r="G51" s="63">
        <v>97.5</v>
      </c>
      <c r="H51" s="63">
        <v>93.9</v>
      </c>
      <c r="I51" s="61">
        <v>577</v>
      </c>
      <c r="J51" s="62">
        <v>15</v>
      </c>
      <c r="BD51" s="9" t="s">
        <v>442</v>
      </c>
      <c r="BE51" s="9" t="s">
        <v>15</v>
      </c>
      <c r="BF51" s="9" t="s">
        <v>17</v>
      </c>
      <c r="BG51" s="9" t="s">
        <v>18</v>
      </c>
      <c r="BH51" s="9" t="s">
        <v>19</v>
      </c>
      <c r="BI51" s="9" t="s">
        <v>20</v>
      </c>
      <c r="BJ51" s="9" t="s">
        <v>21</v>
      </c>
      <c r="BK51" s="9" t="s">
        <v>22</v>
      </c>
      <c r="BL51" s="11" t="s">
        <v>45</v>
      </c>
    </row>
    <row r="52" spans="1:65" ht="14.25" x14ac:dyDescent="0.15">
      <c r="A52" s="39" t="s">
        <v>287</v>
      </c>
      <c r="B52" s="43" t="s">
        <v>390</v>
      </c>
      <c r="C52" s="61">
        <v>96.2</v>
      </c>
      <c r="D52" s="61">
        <v>94.8</v>
      </c>
      <c r="E52" s="61">
        <v>96.5</v>
      </c>
      <c r="F52" s="61">
        <v>98.3</v>
      </c>
      <c r="G52" s="63">
        <v>98.1</v>
      </c>
      <c r="H52" s="63">
        <v>92.7</v>
      </c>
      <c r="I52" s="61">
        <v>576.6</v>
      </c>
      <c r="J52" s="62">
        <v>16</v>
      </c>
      <c r="BD52" s="34" t="s">
        <v>378</v>
      </c>
      <c r="BE52" s="37" t="s">
        <v>384</v>
      </c>
      <c r="BF52" s="91">
        <v>82</v>
      </c>
      <c r="BG52" s="91">
        <v>93</v>
      </c>
      <c r="BH52" s="91">
        <v>93</v>
      </c>
      <c r="BI52" s="91">
        <v>93</v>
      </c>
      <c r="BJ52" s="91">
        <v>92</v>
      </c>
      <c r="BK52" s="91">
        <v>91</v>
      </c>
      <c r="BL52" s="91">
        <v>544</v>
      </c>
      <c r="BM52" s="92">
        <v>222.9</v>
      </c>
    </row>
    <row r="53" spans="1:65" ht="14.25" x14ac:dyDescent="0.15">
      <c r="A53" s="39" t="s">
        <v>288</v>
      </c>
      <c r="B53" s="43" t="s">
        <v>388</v>
      </c>
      <c r="C53" s="61">
        <v>95.5</v>
      </c>
      <c r="D53" s="61">
        <v>93</v>
      </c>
      <c r="E53" s="61">
        <v>95.9</v>
      </c>
      <c r="F53" s="61">
        <v>95.1</v>
      </c>
      <c r="G53" s="63">
        <v>98.3</v>
      </c>
      <c r="H53" s="63">
        <v>98.3</v>
      </c>
      <c r="I53" s="61">
        <v>576.1</v>
      </c>
      <c r="J53" s="62">
        <v>17</v>
      </c>
      <c r="BD53" s="35" t="s">
        <v>380</v>
      </c>
      <c r="BE53" s="44" t="s">
        <v>384</v>
      </c>
      <c r="BF53" s="55">
        <v>95</v>
      </c>
      <c r="BG53" s="55">
        <v>91</v>
      </c>
      <c r="BH53" s="55">
        <v>85</v>
      </c>
      <c r="BI53" s="55">
        <v>90</v>
      </c>
      <c r="BJ53" s="55">
        <v>94</v>
      </c>
      <c r="BK53" s="55">
        <v>92</v>
      </c>
      <c r="BL53" s="55">
        <v>547</v>
      </c>
      <c r="BM53" s="93">
        <v>220.3</v>
      </c>
    </row>
    <row r="54" spans="1:65" ht="14.25" x14ac:dyDescent="0.15">
      <c r="A54" s="39" t="s">
        <v>166</v>
      </c>
      <c r="B54" s="43" t="s">
        <v>391</v>
      </c>
      <c r="C54" s="61">
        <v>95.3</v>
      </c>
      <c r="D54" s="61">
        <v>93.1</v>
      </c>
      <c r="E54" s="61">
        <v>94.9</v>
      </c>
      <c r="F54" s="61">
        <v>98.1</v>
      </c>
      <c r="G54" s="63">
        <v>98.9</v>
      </c>
      <c r="H54" s="63">
        <v>95.6</v>
      </c>
      <c r="I54" s="61">
        <v>575.9</v>
      </c>
      <c r="J54" s="62">
        <v>14</v>
      </c>
      <c r="BD54" s="35" t="s">
        <v>366</v>
      </c>
      <c r="BE54" s="44" t="s">
        <v>390</v>
      </c>
      <c r="BF54" s="55">
        <v>70</v>
      </c>
      <c r="BG54" s="55">
        <v>81</v>
      </c>
      <c r="BH54" s="55">
        <v>82</v>
      </c>
      <c r="BI54" s="55">
        <v>77</v>
      </c>
      <c r="BJ54" s="55">
        <v>82</v>
      </c>
      <c r="BK54" s="55">
        <v>80</v>
      </c>
      <c r="BL54" s="55">
        <v>472</v>
      </c>
      <c r="BM54" s="93">
        <v>185.1</v>
      </c>
    </row>
    <row r="55" spans="1:65" ht="14.25" x14ac:dyDescent="0.15">
      <c r="A55" s="39" t="s">
        <v>289</v>
      </c>
      <c r="B55" s="43" t="s">
        <v>387</v>
      </c>
      <c r="C55" s="61">
        <v>94.1</v>
      </c>
      <c r="D55" s="61">
        <v>97.5</v>
      </c>
      <c r="E55" s="61">
        <v>97.8</v>
      </c>
      <c r="F55" s="61">
        <v>93.6</v>
      </c>
      <c r="G55" s="63">
        <v>94.5</v>
      </c>
      <c r="H55" s="63">
        <v>97.5</v>
      </c>
      <c r="I55" s="61">
        <v>575</v>
      </c>
      <c r="J55" s="62">
        <v>14</v>
      </c>
      <c r="BD55" s="35" t="s">
        <v>381</v>
      </c>
      <c r="BE55" s="44" t="s">
        <v>385</v>
      </c>
      <c r="BF55" s="55">
        <v>79</v>
      </c>
      <c r="BG55" s="55">
        <v>91</v>
      </c>
      <c r="BH55" s="55">
        <v>87</v>
      </c>
      <c r="BI55" s="55">
        <v>81</v>
      </c>
      <c r="BJ55" s="55">
        <v>85</v>
      </c>
      <c r="BK55" s="55">
        <v>89</v>
      </c>
      <c r="BL55" s="55">
        <v>512</v>
      </c>
      <c r="BM55" s="93">
        <v>164.3</v>
      </c>
    </row>
    <row r="56" spans="1:65" ht="14.25" x14ac:dyDescent="0.15">
      <c r="A56" s="39" t="s">
        <v>290</v>
      </c>
      <c r="B56" s="43" t="s">
        <v>385</v>
      </c>
      <c r="C56" s="61">
        <v>96.7</v>
      </c>
      <c r="D56" s="61">
        <v>94.5</v>
      </c>
      <c r="E56" s="61">
        <v>92.1</v>
      </c>
      <c r="F56" s="61">
        <v>95.7</v>
      </c>
      <c r="G56" s="63">
        <v>96.1</v>
      </c>
      <c r="H56" s="63">
        <v>98.9</v>
      </c>
      <c r="I56" s="61">
        <v>573.99999999999989</v>
      </c>
      <c r="J56" s="62">
        <v>13</v>
      </c>
      <c r="BD56" s="35" t="s">
        <v>364</v>
      </c>
      <c r="BE56" s="44" t="s">
        <v>388</v>
      </c>
      <c r="BF56" s="55">
        <v>87</v>
      </c>
      <c r="BG56" s="55">
        <v>73</v>
      </c>
      <c r="BH56" s="55">
        <v>78</v>
      </c>
      <c r="BI56" s="55">
        <v>82</v>
      </c>
      <c r="BJ56" s="55">
        <v>83</v>
      </c>
      <c r="BK56" s="55">
        <v>74</v>
      </c>
      <c r="BL56" s="55">
        <v>477</v>
      </c>
      <c r="BM56" s="93">
        <v>142.30000000000001</v>
      </c>
    </row>
    <row r="57" spans="1:65" ht="14.25" x14ac:dyDescent="0.15">
      <c r="A57" s="39" t="s">
        <v>165</v>
      </c>
      <c r="B57" s="43" t="s">
        <v>391</v>
      </c>
      <c r="C57" s="61">
        <v>96.2</v>
      </c>
      <c r="D57" s="61">
        <v>99.1</v>
      </c>
      <c r="E57" s="61">
        <v>95.8</v>
      </c>
      <c r="F57" s="61">
        <v>92.1</v>
      </c>
      <c r="G57" s="63">
        <v>95.4</v>
      </c>
      <c r="H57" s="63">
        <v>94.8</v>
      </c>
      <c r="I57" s="61">
        <v>573.4</v>
      </c>
      <c r="J57" s="62">
        <v>9</v>
      </c>
      <c r="BD57" s="35" t="s">
        <v>358</v>
      </c>
      <c r="BE57" s="44" t="s">
        <v>386</v>
      </c>
      <c r="BF57" s="55">
        <v>80</v>
      </c>
      <c r="BG57" s="55">
        <v>83</v>
      </c>
      <c r="BH57" s="55">
        <v>80</v>
      </c>
      <c r="BI57" s="55">
        <v>78</v>
      </c>
      <c r="BJ57" s="55">
        <v>69</v>
      </c>
      <c r="BK57" s="55">
        <v>84</v>
      </c>
      <c r="BL57" s="55">
        <v>474</v>
      </c>
      <c r="BM57" s="93">
        <v>119.5</v>
      </c>
    </row>
    <row r="58" spans="1:65" ht="14.25" x14ac:dyDescent="0.15">
      <c r="A58" s="39" t="s">
        <v>129</v>
      </c>
      <c r="B58" s="43" t="s">
        <v>382</v>
      </c>
      <c r="C58" s="61">
        <v>96.3</v>
      </c>
      <c r="D58" s="61">
        <v>92.2</v>
      </c>
      <c r="E58" s="61">
        <v>95</v>
      </c>
      <c r="F58" s="61">
        <v>97.1</v>
      </c>
      <c r="G58" s="63">
        <v>99.7</v>
      </c>
      <c r="H58" s="63">
        <v>92.7</v>
      </c>
      <c r="I58" s="61">
        <v>573</v>
      </c>
      <c r="J58" s="62">
        <v>19</v>
      </c>
      <c r="BD58" s="35" t="s">
        <v>355</v>
      </c>
      <c r="BE58" s="44" t="s">
        <v>390</v>
      </c>
      <c r="BF58" s="55">
        <v>72</v>
      </c>
      <c r="BG58" s="55">
        <v>79</v>
      </c>
      <c r="BH58" s="55">
        <v>85</v>
      </c>
      <c r="BI58" s="55">
        <v>81</v>
      </c>
      <c r="BJ58" s="55">
        <v>82</v>
      </c>
      <c r="BK58" s="55">
        <v>81</v>
      </c>
      <c r="BL58" s="55">
        <v>480</v>
      </c>
      <c r="BM58" s="93">
        <v>98.2</v>
      </c>
    </row>
    <row r="59" spans="1:65" ht="14.25" x14ac:dyDescent="0.15">
      <c r="A59" s="39" t="s">
        <v>176</v>
      </c>
      <c r="B59" s="43" t="s">
        <v>391</v>
      </c>
      <c r="C59" s="61">
        <v>97.3</v>
      </c>
      <c r="D59" s="61">
        <v>96.8</v>
      </c>
      <c r="E59" s="61">
        <v>94.8</v>
      </c>
      <c r="F59" s="61">
        <v>94.7</v>
      </c>
      <c r="G59" s="63">
        <v>95.9</v>
      </c>
      <c r="H59" s="63">
        <v>93</v>
      </c>
      <c r="I59" s="61">
        <v>572.5</v>
      </c>
      <c r="J59" s="62">
        <v>12</v>
      </c>
      <c r="BD59" s="35" t="s">
        <v>350</v>
      </c>
      <c r="BE59" s="44" t="s">
        <v>387</v>
      </c>
      <c r="BF59" s="55">
        <v>73</v>
      </c>
      <c r="BG59" s="55">
        <v>82</v>
      </c>
      <c r="BH59" s="55">
        <v>81</v>
      </c>
      <c r="BI59" s="55">
        <v>86</v>
      </c>
      <c r="BJ59" s="55">
        <v>77</v>
      </c>
      <c r="BK59" s="55">
        <v>82</v>
      </c>
      <c r="BL59" s="55">
        <v>481</v>
      </c>
      <c r="BM59" s="93">
        <v>78.5</v>
      </c>
    </row>
    <row r="60" spans="1:65" ht="14.25" x14ac:dyDescent="0.15">
      <c r="A60" s="39" t="s">
        <v>291</v>
      </c>
      <c r="B60" s="43" t="s">
        <v>386</v>
      </c>
      <c r="C60" s="61">
        <v>97.7</v>
      </c>
      <c r="D60" s="61">
        <v>95.8</v>
      </c>
      <c r="E60" s="61">
        <v>94.3</v>
      </c>
      <c r="F60" s="61">
        <v>93.8</v>
      </c>
      <c r="G60" s="63">
        <v>96.6</v>
      </c>
      <c r="H60" s="63">
        <v>93.5</v>
      </c>
      <c r="I60" s="61">
        <v>571.70000000000005</v>
      </c>
      <c r="J60" s="62">
        <v>17</v>
      </c>
      <c r="BD60" s="35" t="s">
        <v>359</v>
      </c>
      <c r="BE60" s="44" t="s">
        <v>390</v>
      </c>
      <c r="BF60" s="55">
        <v>79</v>
      </c>
      <c r="BG60" s="55">
        <v>75</v>
      </c>
      <c r="BH60" s="55">
        <v>76</v>
      </c>
      <c r="BI60" s="55">
        <v>73</v>
      </c>
      <c r="BJ60" s="56">
        <v>81</v>
      </c>
      <c r="BK60" s="56">
        <v>70</v>
      </c>
      <c r="BL60" s="55">
        <v>454</v>
      </c>
      <c r="BM60" s="94"/>
    </row>
    <row r="61" spans="1:65" ht="14.25" x14ac:dyDescent="0.15">
      <c r="A61" s="39" t="s">
        <v>292</v>
      </c>
      <c r="B61" s="43" t="s">
        <v>384</v>
      </c>
      <c r="C61" s="61">
        <v>96.9</v>
      </c>
      <c r="D61" s="61">
        <v>90.7</v>
      </c>
      <c r="E61" s="61">
        <v>97.2</v>
      </c>
      <c r="F61" s="61">
        <v>99.4</v>
      </c>
      <c r="G61" s="63">
        <v>93.8</v>
      </c>
      <c r="H61" s="63">
        <v>93.5</v>
      </c>
      <c r="I61" s="61">
        <v>571.5</v>
      </c>
      <c r="J61" s="62">
        <v>14</v>
      </c>
      <c r="BD61" s="35" t="s">
        <v>343</v>
      </c>
      <c r="BE61" s="44" t="s">
        <v>384</v>
      </c>
      <c r="BF61" s="55">
        <v>81</v>
      </c>
      <c r="BG61" s="55">
        <v>72</v>
      </c>
      <c r="BH61" s="55">
        <v>67</v>
      </c>
      <c r="BI61" s="55">
        <v>73</v>
      </c>
      <c r="BJ61" s="56">
        <v>74</v>
      </c>
      <c r="BK61" s="56">
        <v>73</v>
      </c>
      <c r="BL61" s="55">
        <v>440</v>
      </c>
      <c r="BM61" s="94"/>
    </row>
    <row r="62" spans="1:65" ht="14.25" x14ac:dyDescent="0.15">
      <c r="A62" s="39" t="s">
        <v>293</v>
      </c>
      <c r="B62" s="43" t="s">
        <v>390</v>
      </c>
      <c r="C62" s="61">
        <v>92.1</v>
      </c>
      <c r="D62" s="61">
        <v>93.3</v>
      </c>
      <c r="E62" s="61">
        <v>97.6</v>
      </c>
      <c r="F62" s="61">
        <v>93.3</v>
      </c>
      <c r="G62" s="63">
        <v>96.2</v>
      </c>
      <c r="H62" s="63">
        <v>96.9</v>
      </c>
      <c r="I62" s="61">
        <v>569.4</v>
      </c>
      <c r="J62" s="62">
        <v>13</v>
      </c>
      <c r="BD62" s="35" t="s">
        <v>375</v>
      </c>
      <c r="BE62" s="44" t="s">
        <v>387</v>
      </c>
      <c r="BF62" s="55">
        <v>80</v>
      </c>
      <c r="BG62" s="55">
        <v>86</v>
      </c>
      <c r="BH62" s="55">
        <v>73</v>
      </c>
      <c r="BI62" s="55">
        <v>63</v>
      </c>
      <c r="BJ62" s="56">
        <v>71</v>
      </c>
      <c r="BK62" s="56">
        <v>66</v>
      </c>
      <c r="BL62" s="55">
        <v>439</v>
      </c>
      <c r="BM62" s="94"/>
    </row>
    <row r="63" spans="1:65" ht="14.25" x14ac:dyDescent="0.15">
      <c r="A63" s="39" t="s">
        <v>163</v>
      </c>
      <c r="B63" s="43" t="s">
        <v>391</v>
      </c>
      <c r="C63" s="61">
        <v>93.9</v>
      </c>
      <c r="D63" s="61">
        <v>95.2</v>
      </c>
      <c r="E63" s="61">
        <v>96.5</v>
      </c>
      <c r="F63" s="61">
        <v>95.5</v>
      </c>
      <c r="G63" s="63">
        <v>94.8</v>
      </c>
      <c r="H63" s="63">
        <v>92.7</v>
      </c>
      <c r="I63" s="61">
        <v>568.6</v>
      </c>
      <c r="J63" s="62">
        <v>17</v>
      </c>
      <c r="BD63" s="35" t="s">
        <v>365</v>
      </c>
      <c r="BE63" s="44" t="s">
        <v>387</v>
      </c>
      <c r="BF63" s="55">
        <v>70</v>
      </c>
      <c r="BG63" s="55">
        <v>69</v>
      </c>
      <c r="BH63" s="55">
        <v>71</v>
      </c>
      <c r="BI63" s="55">
        <v>72</v>
      </c>
      <c r="BJ63" s="56">
        <v>79</v>
      </c>
      <c r="BK63" s="56">
        <v>70</v>
      </c>
      <c r="BL63" s="55">
        <v>431</v>
      </c>
      <c r="BM63" s="94"/>
    </row>
    <row r="64" spans="1:65" ht="14.25" x14ac:dyDescent="0.15">
      <c r="A64" s="39" t="s">
        <v>294</v>
      </c>
      <c r="B64" s="43" t="s">
        <v>383</v>
      </c>
      <c r="C64" s="61">
        <v>91.9</v>
      </c>
      <c r="D64" s="61">
        <v>96</v>
      </c>
      <c r="E64" s="61">
        <v>96.6</v>
      </c>
      <c r="F64" s="61">
        <v>93.9</v>
      </c>
      <c r="G64" s="63">
        <v>97.1</v>
      </c>
      <c r="H64" s="63">
        <v>92.8</v>
      </c>
      <c r="I64" s="61">
        <v>568.29999999999995</v>
      </c>
      <c r="J64" s="62">
        <v>13</v>
      </c>
      <c r="BD64" s="35" t="s">
        <v>168</v>
      </c>
      <c r="BE64" s="44" t="s">
        <v>391</v>
      </c>
      <c r="BF64" s="55">
        <v>70</v>
      </c>
      <c r="BG64" s="55">
        <v>72</v>
      </c>
      <c r="BH64" s="55">
        <v>59</v>
      </c>
      <c r="BI64" s="55">
        <v>69</v>
      </c>
      <c r="BJ64" s="56">
        <v>68</v>
      </c>
      <c r="BK64" s="56">
        <v>68</v>
      </c>
      <c r="BL64" s="55">
        <v>406</v>
      </c>
      <c r="BM64" s="94"/>
    </row>
    <row r="65" spans="1:65" ht="15" thickBot="1" x14ac:dyDescent="0.2">
      <c r="A65" s="39" t="s">
        <v>295</v>
      </c>
      <c r="B65" s="43" t="s">
        <v>383</v>
      </c>
      <c r="C65" s="61">
        <v>96.3</v>
      </c>
      <c r="D65" s="61">
        <v>93.5</v>
      </c>
      <c r="E65" s="61">
        <v>90</v>
      </c>
      <c r="F65" s="61">
        <v>94.8</v>
      </c>
      <c r="G65" s="63">
        <v>98.8</v>
      </c>
      <c r="H65" s="63">
        <v>94.3</v>
      </c>
      <c r="I65" s="61">
        <v>567.70000000000005</v>
      </c>
      <c r="J65" s="62">
        <v>12</v>
      </c>
      <c r="BD65" s="36" t="s">
        <v>170</v>
      </c>
      <c r="BE65" s="45" t="s">
        <v>391</v>
      </c>
      <c r="BF65" s="57">
        <v>69</v>
      </c>
      <c r="BG65" s="57">
        <v>59</v>
      </c>
      <c r="BH65" s="57">
        <v>62</v>
      </c>
      <c r="BI65" s="57">
        <v>57</v>
      </c>
      <c r="BJ65" s="58">
        <v>57</v>
      </c>
      <c r="BK65" s="58">
        <v>66</v>
      </c>
      <c r="BL65" s="57">
        <v>370</v>
      </c>
      <c r="BM65" s="95"/>
    </row>
    <row r="66" spans="1:65" x14ac:dyDescent="0.15">
      <c r="A66" s="39" t="s">
        <v>296</v>
      </c>
      <c r="B66" s="43" t="s">
        <v>384</v>
      </c>
      <c r="C66" s="61">
        <v>97.7</v>
      </c>
      <c r="D66" s="61">
        <v>88.4</v>
      </c>
      <c r="E66" s="61">
        <v>90.6</v>
      </c>
      <c r="F66" s="61">
        <v>96.3</v>
      </c>
      <c r="G66" s="63">
        <v>99.1</v>
      </c>
      <c r="H66" s="63">
        <v>95.5</v>
      </c>
      <c r="I66" s="61">
        <v>567.6</v>
      </c>
      <c r="J66" s="62">
        <v>14</v>
      </c>
      <c r="BD66" s="9"/>
      <c r="BE66" s="9"/>
      <c r="BF66" s="9"/>
      <c r="BG66" s="9"/>
      <c r="BH66" s="9"/>
      <c r="BI66" s="9"/>
      <c r="BJ66" s="9"/>
      <c r="BK66" s="9"/>
      <c r="BL66" s="9"/>
    </row>
    <row r="67" spans="1:65" x14ac:dyDescent="0.15">
      <c r="A67" s="39" t="s">
        <v>199</v>
      </c>
      <c r="B67" s="43" t="s">
        <v>251</v>
      </c>
      <c r="C67" s="61">
        <v>95.6</v>
      </c>
      <c r="D67" s="61">
        <v>87.3</v>
      </c>
      <c r="E67" s="61">
        <v>99</v>
      </c>
      <c r="F67" s="61">
        <v>91.7</v>
      </c>
      <c r="G67" s="63">
        <v>97.2</v>
      </c>
      <c r="H67" s="63">
        <v>96.7</v>
      </c>
      <c r="I67" s="61">
        <v>567.5</v>
      </c>
      <c r="J67" s="62">
        <v>16</v>
      </c>
      <c r="BD67" s="9"/>
      <c r="BE67" s="9"/>
      <c r="BF67" s="9"/>
      <c r="BG67" s="9"/>
      <c r="BH67" s="9"/>
      <c r="BI67" s="9"/>
      <c r="BJ67" s="9"/>
      <c r="BK67" s="9"/>
      <c r="BL67" s="9"/>
    </row>
    <row r="68" spans="1:65" x14ac:dyDescent="0.15">
      <c r="A68" s="39" t="s">
        <v>297</v>
      </c>
      <c r="B68" s="43" t="s">
        <v>390</v>
      </c>
      <c r="C68" s="61">
        <v>95.3</v>
      </c>
      <c r="D68" s="61">
        <v>96.1</v>
      </c>
      <c r="E68" s="61">
        <v>97.9</v>
      </c>
      <c r="F68" s="61">
        <v>91.4</v>
      </c>
      <c r="G68" s="63">
        <v>91.9</v>
      </c>
      <c r="H68" s="63">
        <v>94.7</v>
      </c>
      <c r="I68" s="61">
        <v>567.29999999999995</v>
      </c>
      <c r="J68" s="62">
        <v>16</v>
      </c>
    </row>
    <row r="69" spans="1:65" ht="14.25" thickBot="1" x14ac:dyDescent="0.2">
      <c r="A69" s="39" t="s">
        <v>215</v>
      </c>
      <c r="B69" s="43" t="s">
        <v>392</v>
      </c>
      <c r="C69" s="61">
        <v>95.6</v>
      </c>
      <c r="D69" s="61">
        <v>91.9</v>
      </c>
      <c r="E69" s="61">
        <v>94.1</v>
      </c>
      <c r="F69" s="61">
        <v>91.1</v>
      </c>
      <c r="G69" s="63">
        <v>96.1</v>
      </c>
      <c r="H69" s="63">
        <v>97.1</v>
      </c>
      <c r="I69" s="61">
        <v>565.90000000000009</v>
      </c>
      <c r="J69" s="62">
        <v>14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5" x14ac:dyDescent="0.15">
      <c r="A70" s="39" t="s">
        <v>298</v>
      </c>
      <c r="B70" s="43" t="s">
        <v>250</v>
      </c>
      <c r="C70" s="61">
        <v>89.5</v>
      </c>
      <c r="D70" s="61">
        <v>95.3</v>
      </c>
      <c r="E70" s="61">
        <v>97.3</v>
      </c>
      <c r="F70" s="61">
        <v>92.7</v>
      </c>
      <c r="G70" s="63">
        <v>90.4</v>
      </c>
      <c r="H70" s="63">
        <v>98.1</v>
      </c>
      <c r="I70" s="61">
        <v>563.30000000000007</v>
      </c>
      <c r="J70" s="62">
        <v>11</v>
      </c>
    </row>
    <row r="71" spans="1:65" x14ac:dyDescent="0.15">
      <c r="A71" s="39" t="s">
        <v>299</v>
      </c>
      <c r="B71" s="43" t="s">
        <v>250</v>
      </c>
      <c r="C71" s="61">
        <v>90.9</v>
      </c>
      <c r="D71" s="61">
        <v>92.4</v>
      </c>
      <c r="E71" s="61">
        <v>94.1</v>
      </c>
      <c r="F71" s="61">
        <v>90.8</v>
      </c>
      <c r="G71" s="63">
        <v>99.6</v>
      </c>
      <c r="H71" s="63">
        <v>95</v>
      </c>
      <c r="I71" s="61">
        <v>562.79999999999995</v>
      </c>
      <c r="J71" s="62">
        <v>9</v>
      </c>
    </row>
    <row r="72" spans="1:65" x14ac:dyDescent="0.15">
      <c r="A72" s="39" t="s">
        <v>300</v>
      </c>
      <c r="B72" s="43" t="s">
        <v>387</v>
      </c>
      <c r="C72" s="61">
        <v>98.7</v>
      </c>
      <c r="D72" s="61">
        <v>94.9</v>
      </c>
      <c r="E72" s="61">
        <v>94.7</v>
      </c>
      <c r="F72" s="61">
        <v>91</v>
      </c>
      <c r="G72" s="63">
        <v>92.3</v>
      </c>
      <c r="H72" s="63">
        <v>90.6</v>
      </c>
      <c r="I72" s="61">
        <v>562.20000000000005</v>
      </c>
      <c r="J72" s="62">
        <v>9</v>
      </c>
    </row>
    <row r="73" spans="1:65" x14ac:dyDescent="0.15">
      <c r="A73" s="39" t="s">
        <v>202</v>
      </c>
      <c r="B73" s="43" t="s">
        <v>392</v>
      </c>
      <c r="C73" s="61">
        <v>92.4</v>
      </c>
      <c r="D73" s="61">
        <v>91.1</v>
      </c>
      <c r="E73" s="61">
        <v>93.4</v>
      </c>
      <c r="F73" s="61">
        <v>96.1</v>
      </c>
      <c r="G73" s="63">
        <v>91.1</v>
      </c>
      <c r="H73" s="63">
        <v>95.4</v>
      </c>
      <c r="I73" s="61">
        <v>559.5</v>
      </c>
      <c r="J73" s="62">
        <v>11</v>
      </c>
    </row>
    <row r="74" spans="1:65" x14ac:dyDescent="0.15">
      <c r="A74" s="39" t="s">
        <v>212</v>
      </c>
      <c r="B74" s="43" t="s">
        <v>392</v>
      </c>
      <c r="C74" s="61">
        <v>90.5</v>
      </c>
      <c r="D74" s="61">
        <v>94.6</v>
      </c>
      <c r="E74" s="61">
        <v>89.8</v>
      </c>
      <c r="F74" s="61">
        <v>93.1</v>
      </c>
      <c r="G74" s="63">
        <v>95.4</v>
      </c>
      <c r="H74" s="63">
        <v>95.3</v>
      </c>
      <c r="I74" s="61">
        <v>558.69999999999993</v>
      </c>
      <c r="J74" s="62">
        <v>10</v>
      </c>
    </row>
    <row r="75" spans="1:65" x14ac:dyDescent="0.15">
      <c r="A75" s="39" t="s">
        <v>301</v>
      </c>
      <c r="B75" s="43" t="s">
        <v>390</v>
      </c>
      <c r="C75" s="61">
        <v>94.1</v>
      </c>
      <c r="D75" s="61">
        <v>94.5</v>
      </c>
      <c r="E75" s="61">
        <v>92.5</v>
      </c>
      <c r="F75" s="61">
        <v>93.1</v>
      </c>
      <c r="G75" s="63">
        <v>93.8</v>
      </c>
      <c r="H75" s="63">
        <v>88.9</v>
      </c>
      <c r="I75" s="61">
        <v>556.90000000000009</v>
      </c>
      <c r="J75" s="62">
        <v>11</v>
      </c>
    </row>
    <row r="76" spans="1:65" x14ac:dyDescent="0.15">
      <c r="A76" s="39" t="s">
        <v>302</v>
      </c>
      <c r="B76" s="43" t="s">
        <v>390</v>
      </c>
      <c r="C76" s="61">
        <v>90.9</v>
      </c>
      <c r="D76" s="61">
        <v>92.2</v>
      </c>
      <c r="E76" s="61">
        <v>90.2</v>
      </c>
      <c r="F76" s="61">
        <v>92.1</v>
      </c>
      <c r="G76" s="63">
        <v>96.3</v>
      </c>
      <c r="H76" s="63">
        <v>94.8</v>
      </c>
      <c r="I76" s="61">
        <v>556.5</v>
      </c>
      <c r="J76" s="62">
        <v>12</v>
      </c>
    </row>
    <row r="77" spans="1:65" x14ac:dyDescent="0.15">
      <c r="A77" s="39" t="s">
        <v>303</v>
      </c>
      <c r="B77" s="43" t="s">
        <v>250</v>
      </c>
      <c r="C77" s="61">
        <v>90.8</v>
      </c>
      <c r="D77" s="61">
        <v>97.2</v>
      </c>
      <c r="E77" s="61">
        <v>93.5</v>
      </c>
      <c r="F77" s="61">
        <v>93.2</v>
      </c>
      <c r="G77" s="63">
        <v>87.9</v>
      </c>
      <c r="H77" s="63">
        <v>93.5</v>
      </c>
      <c r="I77" s="61">
        <v>556.1</v>
      </c>
      <c r="J77" s="62">
        <v>12</v>
      </c>
    </row>
    <row r="78" spans="1:65" x14ac:dyDescent="0.15">
      <c r="A78" s="39" t="s">
        <v>304</v>
      </c>
      <c r="B78" s="43" t="s">
        <v>384</v>
      </c>
      <c r="C78" s="61">
        <v>89</v>
      </c>
      <c r="D78" s="61">
        <v>91.1</v>
      </c>
      <c r="E78" s="61">
        <v>94</v>
      </c>
      <c r="F78" s="61">
        <v>91.3</v>
      </c>
      <c r="G78" s="63">
        <v>94</v>
      </c>
      <c r="H78" s="63">
        <v>96.2</v>
      </c>
      <c r="I78" s="61">
        <v>555.6</v>
      </c>
      <c r="J78" s="62">
        <v>11</v>
      </c>
    </row>
    <row r="79" spans="1:65" x14ac:dyDescent="0.15">
      <c r="A79" s="39" t="s">
        <v>305</v>
      </c>
      <c r="B79" s="43" t="s">
        <v>250</v>
      </c>
      <c r="C79" s="61">
        <v>91.4</v>
      </c>
      <c r="D79" s="61">
        <v>85</v>
      </c>
      <c r="E79" s="61">
        <v>95.2</v>
      </c>
      <c r="F79" s="61">
        <v>95.1</v>
      </c>
      <c r="G79" s="63">
        <v>94.1</v>
      </c>
      <c r="H79" s="63">
        <v>94.3</v>
      </c>
      <c r="I79" s="61">
        <v>555.1</v>
      </c>
      <c r="J79" s="62">
        <v>11</v>
      </c>
    </row>
    <row r="80" spans="1:65" x14ac:dyDescent="0.15">
      <c r="A80" s="39" t="s">
        <v>306</v>
      </c>
      <c r="B80" s="43" t="s">
        <v>388</v>
      </c>
      <c r="C80" s="61">
        <v>89.3</v>
      </c>
      <c r="D80" s="61">
        <v>95.5</v>
      </c>
      <c r="E80" s="61">
        <v>95.4</v>
      </c>
      <c r="F80" s="61">
        <v>94.3</v>
      </c>
      <c r="G80" s="63">
        <v>90.2</v>
      </c>
      <c r="H80" s="63">
        <v>89.3</v>
      </c>
      <c r="I80" s="61">
        <v>554</v>
      </c>
      <c r="J80" s="62">
        <v>12</v>
      </c>
    </row>
    <row r="81" spans="1:10" x14ac:dyDescent="0.15">
      <c r="A81" s="39" t="s">
        <v>209</v>
      </c>
      <c r="B81" s="43" t="s">
        <v>392</v>
      </c>
      <c r="C81" s="61">
        <v>89.2</v>
      </c>
      <c r="D81" s="61">
        <v>95</v>
      </c>
      <c r="E81" s="61">
        <v>92.2</v>
      </c>
      <c r="F81" s="61">
        <v>95</v>
      </c>
      <c r="G81" s="63">
        <v>94</v>
      </c>
      <c r="H81" s="63">
        <v>87.9</v>
      </c>
      <c r="I81" s="61">
        <v>553.29999999999995</v>
      </c>
      <c r="J81" s="62">
        <v>11</v>
      </c>
    </row>
    <row r="82" spans="1:10" x14ac:dyDescent="0.15">
      <c r="A82" s="39" t="s">
        <v>174</v>
      </c>
      <c r="B82" s="43" t="s">
        <v>391</v>
      </c>
      <c r="C82" s="61">
        <v>85.4</v>
      </c>
      <c r="D82" s="61">
        <v>95</v>
      </c>
      <c r="E82" s="61">
        <v>92.3</v>
      </c>
      <c r="F82" s="61">
        <v>90.8</v>
      </c>
      <c r="G82" s="63">
        <v>94.6</v>
      </c>
      <c r="H82" s="63">
        <v>89.7</v>
      </c>
      <c r="I82" s="61">
        <v>547.80000000000007</v>
      </c>
      <c r="J82" s="62">
        <v>13</v>
      </c>
    </row>
    <row r="83" spans="1:10" x14ac:dyDescent="0.15">
      <c r="A83" s="39" t="s">
        <v>307</v>
      </c>
      <c r="B83" s="43" t="s">
        <v>392</v>
      </c>
      <c r="C83" s="61">
        <v>90.8</v>
      </c>
      <c r="D83" s="61">
        <v>93.5</v>
      </c>
      <c r="E83" s="61">
        <v>98.4</v>
      </c>
      <c r="F83" s="61">
        <v>87.5</v>
      </c>
      <c r="G83" s="63">
        <v>83.4</v>
      </c>
      <c r="H83" s="63">
        <v>90.9</v>
      </c>
      <c r="I83" s="61">
        <v>544.5</v>
      </c>
      <c r="J83" s="62">
        <v>12</v>
      </c>
    </row>
    <row r="84" spans="1:10" x14ac:dyDescent="0.15">
      <c r="A84" s="39" t="s">
        <v>308</v>
      </c>
      <c r="B84" s="43" t="s">
        <v>387</v>
      </c>
      <c r="C84" s="61">
        <v>91.8</v>
      </c>
      <c r="D84" s="61">
        <v>92.8</v>
      </c>
      <c r="E84" s="61">
        <v>91.1</v>
      </c>
      <c r="F84" s="61">
        <v>87.1</v>
      </c>
      <c r="G84" s="63">
        <v>94.8</v>
      </c>
      <c r="H84" s="63">
        <v>86.9</v>
      </c>
      <c r="I84" s="61">
        <v>544.5</v>
      </c>
      <c r="J84" s="62">
        <v>10</v>
      </c>
    </row>
    <row r="85" spans="1:10" x14ac:dyDescent="0.15">
      <c r="A85" s="39" t="s">
        <v>309</v>
      </c>
      <c r="B85" s="43" t="s">
        <v>382</v>
      </c>
      <c r="C85" s="61">
        <v>89.2</v>
      </c>
      <c r="D85" s="61">
        <v>85.1</v>
      </c>
      <c r="E85" s="61">
        <v>92.6</v>
      </c>
      <c r="F85" s="61">
        <v>90.5</v>
      </c>
      <c r="G85" s="63">
        <v>93.4</v>
      </c>
      <c r="H85" s="63">
        <v>92</v>
      </c>
      <c r="I85" s="61">
        <v>542.79999999999995</v>
      </c>
      <c r="J85" s="62">
        <v>5</v>
      </c>
    </row>
    <row r="86" spans="1:10" x14ac:dyDescent="0.15">
      <c r="A86" s="39" t="s">
        <v>310</v>
      </c>
      <c r="B86" s="43" t="s">
        <v>387</v>
      </c>
      <c r="C86" s="61">
        <v>88.2</v>
      </c>
      <c r="D86" s="61">
        <v>91.3</v>
      </c>
      <c r="E86" s="61">
        <v>88.6</v>
      </c>
      <c r="F86" s="61">
        <v>89.8</v>
      </c>
      <c r="G86" s="63">
        <v>94</v>
      </c>
      <c r="H86" s="63">
        <v>90.3</v>
      </c>
      <c r="I86" s="61">
        <v>542.20000000000005</v>
      </c>
      <c r="J86" s="62">
        <v>10</v>
      </c>
    </row>
    <row r="87" spans="1:10" x14ac:dyDescent="0.15">
      <c r="A87" s="39" t="s">
        <v>311</v>
      </c>
      <c r="B87" s="43" t="s">
        <v>390</v>
      </c>
      <c r="C87" s="61">
        <v>89.6</v>
      </c>
      <c r="D87" s="61">
        <v>93.3</v>
      </c>
      <c r="E87" s="61">
        <v>87.5</v>
      </c>
      <c r="F87" s="61">
        <v>86.3</v>
      </c>
      <c r="G87" s="63">
        <v>89.7</v>
      </c>
      <c r="H87" s="63">
        <v>91.7</v>
      </c>
      <c r="I87" s="61">
        <v>538.1</v>
      </c>
      <c r="J87" s="62">
        <v>7</v>
      </c>
    </row>
    <row r="88" spans="1:10" x14ac:dyDescent="0.15">
      <c r="A88" s="39" t="s">
        <v>121</v>
      </c>
      <c r="B88" s="43" t="s">
        <v>382</v>
      </c>
      <c r="C88" s="61">
        <v>92.6</v>
      </c>
      <c r="D88" s="61">
        <v>90.3</v>
      </c>
      <c r="E88" s="61">
        <v>87.7</v>
      </c>
      <c r="F88" s="61">
        <v>87.9</v>
      </c>
      <c r="G88" s="63">
        <v>87.4</v>
      </c>
      <c r="H88" s="63">
        <v>91.9</v>
      </c>
      <c r="I88" s="61">
        <v>537.79999999999995</v>
      </c>
      <c r="J88" s="62">
        <v>7</v>
      </c>
    </row>
    <row r="89" spans="1:10" x14ac:dyDescent="0.15">
      <c r="A89" s="39" t="s">
        <v>217</v>
      </c>
      <c r="B89" s="43" t="s">
        <v>392</v>
      </c>
      <c r="C89" s="61">
        <v>92.5</v>
      </c>
      <c r="D89" s="61">
        <v>90.9</v>
      </c>
      <c r="E89" s="61">
        <v>94.2</v>
      </c>
      <c r="F89" s="61">
        <v>90.3</v>
      </c>
      <c r="G89" s="63">
        <v>88</v>
      </c>
      <c r="H89" s="63">
        <v>81.7</v>
      </c>
      <c r="I89" s="61">
        <v>537.6</v>
      </c>
      <c r="J89" s="62">
        <v>8</v>
      </c>
    </row>
    <row r="90" spans="1:10" x14ac:dyDescent="0.15">
      <c r="A90" s="39" t="s">
        <v>312</v>
      </c>
      <c r="B90" s="43" t="s">
        <v>250</v>
      </c>
      <c r="C90" s="61">
        <v>90.1</v>
      </c>
      <c r="D90" s="61">
        <v>85.9</v>
      </c>
      <c r="E90" s="61">
        <v>87.8</v>
      </c>
      <c r="F90" s="61">
        <v>91.2</v>
      </c>
      <c r="G90" s="63">
        <v>88.2</v>
      </c>
      <c r="H90" s="63">
        <v>89.9</v>
      </c>
      <c r="I90" s="61">
        <v>533.1</v>
      </c>
      <c r="J90" s="62">
        <v>9</v>
      </c>
    </row>
    <row r="91" spans="1:10" x14ac:dyDescent="0.15">
      <c r="A91" s="39" t="s">
        <v>313</v>
      </c>
      <c r="B91" s="43" t="s">
        <v>388</v>
      </c>
      <c r="C91" s="61">
        <v>92.4</v>
      </c>
      <c r="D91" s="61">
        <v>85.3</v>
      </c>
      <c r="E91" s="61">
        <v>85.6</v>
      </c>
      <c r="F91" s="61">
        <v>87.9</v>
      </c>
      <c r="G91" s="63">
        <v>93.3</v>
      </c>
      <c r="H91" s="63">
        <v>87.2</v>
      </c>
      <c r="I91" s="61">
        <v>531.69999999999993</v>
      </c>
      <c r="J91" s="62">
        <v>5</v>
      </c>
    </row>
    <row r="92" spans="1:10" x14ac:dyDescent="0.15">
      <c r="A92" s="39" t="s">
        <v>208</v>
      </c>
      <c r="B92" s="43" t="s">
        <v>392</v>
      </c>
      <c r="C92" s="61">
        <v>84.9</v>
      </c>
      <c r="D92" s="61">
        <v>88.4</v>
      </c>
      <c r="E92" s="61">
        <v>92.3</v>
      </c>
      <c r="F92" s="61">
        <v>88.8</v>
      </c>
      <c r="G92" s="63">
        <v>83</v>
      </c>
      <c r="H92" s="63">
        <v>84.1</v>
      </c>
      <c r="I92" s="61">
        <v>521.5</v>
      </c>
      <c r="J92" s="62">
        <v>2</v>
      </c>
    </row>
    <row r="93" spans="1:10" x14ac:dyDescent="0.15">
      <c r="A93" s="39" t="s">
        <v>314</v>
      </c>
      <c r="B93" s="43" t="s">
        <v>390</v>
      </c>
      <c r="C93" s="61">
        <v>83.3</v>
      </c>
      <c r="D93" s="61">
        <v>90.8</v>
      </c>
      <c r="E93" s="61">
        <v>80.8</v>
      </c>
      <c r="F93" s="61">
        <v>86.1</v>
      </c>
      <c r="G93" s="63">
        <v>86.8</v>
      </c>
      <c r="H93" s="63">
        <v>93.4</v>
      </c>
      <c r="I93" s="61">
        <v>521.20000000000005</v>
      </c>
      <c r="J93" s="62">
        <v>9</v>
      </c>
    </row>
    <row r="94" spans="1:10" x14ac:dyDescent="0.15">
      <c r="A94" s="39" t="s">
        <v>315</v>
      </c>
      <c r="B94" s="43" t="s">
        <v>387</v>
      </c>
      <c r="C94" s="61">
        <v>78.099999999999994</v>
      </c>
      <c r="D94" s="61">
        <v>86</v>
      </c>
      <c r="E94" s="61">
        <v>89</v>
      </c>
      <c r="F94" s="61">
        <v>90.6</v>
      </c>
      <c r="G94" s="63">
        <v>84.8</v>
      </c>
      <c r="H94" s="63">
        <v>90.8</v>
      </c>
      <c r="I94" s="61">
        <v>519.29999999999995</v>
      </c>
      <c r="J94" s="62">
        <v>5</v>
      </c>
    </row>
    <row r="95" spans="1:10" x14ac:dyDescent="0.15">
      <c r="A95" s="39" t="s">
        <v>316</v>
      </c>
      <c r="B95" s="43" t="s">
        <v>388</v>
      </c>
      <c r="C95" s="61">
        <v>79.400000000000006</v>
      </c>
      <c r="D95" s="61">
        <v>83.9</v>
      </c>
      <c r="E95" s="61">
        <v>88.7</v>
      </c>
      <c r="F95" s="61">
        <v>90.4</v>
      </c>
      <c r="G95" s="63">
        <v>93.6</v>
      </c>
      <c r="H95" s="63">
        <v>81.599999999999994</v>
      </c>
      <c r="I95" s="61">
        <v>517.6</v>
      </c>
      <c r="J95" s="62">
        <v>8</v>
      </c>
    </row>
    <row r="96" spans="1:10" x14ac:dyDescent="0.15">
      <c r="A96" s="39" t="s">
        <v>317</v>
      </c>
      <c r="B96" s="43" t="s">
        <v>388</v>
      </c>
      <c r="C96" s="61">
        <v>86.9</v>
      </c>
      <c r="D96" s="61">
        <v>82</v>
      </c>
      <c r="E96" s="61">
        <v>84.7</v>
      </c>
      <c r="F96" s="61">
        <v>83.7</v>
      </c>
      <c r="G96" s="63">
        <v>87.7</v>
      </c>
      <c r="H96" s="63">
        <v>92.1</v>
      </c>
      <c r="I96" s="61">
        <v>517.1</v>
      </c>
      <c r="J96" s="62">
        <v>2</v>
      </c>
    </row>
    <row r="97" spans="1:10" x14ac:dyDescent="0.15">
      <c r="A97" s="39" t="s">
        <v>213</v>
      </c>
      <c r="B97" s="43" t="s">
        <v>392</v>
      </c>
      <c r="C97" s="61">
        <v>79.8</v>
      </c>
      <c r="D97" s="61">
        <v>79.099999999999994</v>
      </c>
      <c r="E97" s="61">
        <v>83.9</v>
      </c>
      <c r="F97" s="61">
        <v>85.2</v>
      </c>
      <c r="G97" s="63">
        <v>86.6</v>
      </c>
      <c r="H97" s="63">
        <v>90.5</v>
      </c>
      <c r="I97" s="61">
        <v>505.1</v>
      </c>
      <c r="J97" s="62">
        <v>6</v>
      </c>
    </row>
    <row r="98" spans="1:10" x14ac:dyDescent="0.15">
      <c r="A98" s="39" t="s">
        <v>318</v>
      </c>
      <c r="B98" s="43" t="s">
        <v>390</v>
      </c>
      <c r="C98" s="61">
        <v>86</v>
      </c>
      <c r="D98" s="61">
        <v>78.900000000000006</v>
      </c>
      <c r="E98" s="61">
        <v>77.400000000000006</v>
      </c>
      <c r="F98" s="61">
        <v>91.1</v>
      </c>
      <c r="G98" s="63">
        <v>80.599999999999994</v>
      </c>
      <c r="H98" s="63">
        <v>85</v>
      </c>
      <c r="I98" s="61">
        <v>499</v>
      </c>
      <c r="J98" s="62">
        <v>6</v>
      </c>
    </row>
    <row r="99" spans="1:10" x14ac:dyDescent="0.15">
      <c r="A99" s="39" t="s">
        <v>210</v>
      </c>
      <c r="B99" s="43" t="s">
        <v>392</v>
      </c>
      <c r="C99" s="61">
        <v>89.1</v>
      </c>
      <c r="D99" s="61">
        <v>79.900000000000006</v>
      </c>
      <c r="E99" s="61">
        <v>82.6</v>
      </c>
      <c r="F99" s="61">
        <v>85.5</v>
      </c>
      <c r="G99" s="63">
        <v>77</v>
      </c>
      <c r="H99" s="63">
        <v>84.3</v>
      </c>
      <c r="I99" s="61">
        <v>498.40000000000003</v>
      </c>
      <c r="J99" s="62">
        <v>4</v>
      </c>
    </row>
    <row r="100" spans="1:10" x14ac:dyDescent="0.15">
      <c r="A100" s="39" t="s">
        <v>319</v>
      </c>
      <c r="B100" s="43" t="s">
        <v>383</v>
      </c>
      <c r="C100" s="61">
        <v>88</v>
      </c>
      <c r="D100" s="61">
        <v>74.7</v>
      </c>
      <c r="E100" s="61">
        <v>69.2</v>
      </c>
      <c r="F100" s="61">
        <v>76.099999999999994</v>
      </c>
      <c r="G100" s="63">
        <v>80.7</v>
      </c>
      <c r="H100" s="63">
        <v>83.6</v>
      </c>
      <c r="I100" s="61">
        <v>472.29999999999995</v>
      </c>
      <c r="J100" s="62">
        <v>5</v>
      </c>
    </row>
    <row r="101" spans="1:10" x14ac:dyDescent="0.15">
      <c r="A101" s="39" t="s">
        <v>320</v>
      </c>
      <c r="B101" s="43" t="s">
        <v>383</v>
      </c>
      <c r="C101" s="61">
        <v>78.599999999999994</v>
      </c>
      <c r="D101" s="61">
        <v>79.099999999999994</v>
      </c>
      <c r="E101" s="61">
        <v>78</v>
      </c>
      <c r="F101" s="61">
        <v>70.2</v>
      </c>
      <c r="G101" s="63">
        <v>80</v>
      </c>
      <c r="H101" s="63">
        <v>71.5</v>
      </c>
      <c r="I101" s="61">
        <v>457.4</v>
      </c>
      <c r="J101" s="62">
        <v>1</v>
      </c>
    </row>
    <row r="102" spans="1:10" x14ac:dyDescent="0.15">
      <c r="A102" s="39" t="s">
        <v>321</v>
      </c>
      <c r="B102" s="43" t="s">
        <v>388</v>
      </c>
      <c r="C102" s="64">
        <f>IFERROR(VLOOKUP(A102,[1]男子作業用!$E$3:$P$332,4,FALSE),"")</f>
        <v>0</v>
      </c>
      <c r="D102" s="64">
        <f>IFERROR(VLOOKUP(A102,[1]男子作業用!$E$3:$P$332,5,FALSE),"")</f>
        <v>0</v>
      </c>
      <c r="E102" s="64">
        <f>IFERROR(VLOOKUP(A102,[1]男子作業用!$E$3:$P$332,6,FALSE),"")</f>
        <v>0</v>
      </c>
      <c r="F102" s="64">
        <f>IFERROR(VLOOKUP(A102,[1]男子作業用!$E$3:$P$332,7,FALSE),"")</f>
        <v>0</v>
      </c>
      <c r="G102" s="65">
        <f>IFERROR(VLOOKUP(A102,[1]男子作業用!$E$3:$P$332,8,FALSE),"")</f>
        <v>0</v>
      </c>
      <c r="H102" s="65">
        <f>IFERROR(VLOOKUP(A102,[1]男子作業用!$E$3:$P$332,9,FALSE),"")</f>
        <v>0</v>
      </c>
      <c r="I102" s="66">
        <f>IFERROR(VLOOKUP(A102,[1]男子作業用!$E$3:$P$332,10,FALSE),"")</f>
        <v>0</v>
      </c>
      <c r="J102" s="66" t="str">
        <f>IFERROR(VLOOKUP(#REF!,[1]男子作業用!$B$3:$P$332,14,FALSE),"")</f>
        <v/>
      </c>
    </row>
    <row r="103" spans="1:10" x14ac:dyDescent="0.15">
      <c r="A103" s="40" t="s">
        <v>173</v>
      </c>
      <c r="B103" s="40" t="s">
        <v>391</v>
      </c>
      <c r="C103" s="64">
        <f>IFERROR(VLOOKUP(A103,[1]男子作業用!$E$3:$P$332,4,FALSE),"")</f>
        <v>0</v>
      </c>
      <c r="D103" s="64">
        <f>IFERROR(VLOOKUP(A103,[1]男子作業用!$E$3:$P$332,5,FALSE),"")</f>
        <v>0</v>
      </c>
      <c r="E103" s="64">
        <f>IFERROR(VLOOKUP(A103,[1]男子作業用!$E$3:$P$332,6,FALSE),"")</f>
        <v>0</v>
      </c>
      <c r="F103" s="64">
        <f>IFERROR(VLOOKUP(A103,[1]男子作業用!$E$3:$P$332,7,FALSE),"")</f>
        <v>0</v>
      </c>
      <c r="G103" s="65">
        <f>IFERROR(VLOOKUP(A103,[1]男子作業用!$E$3:$P$332,8,FALSE),"")</f>
        <v>0</v>
      </c>
      <c r="H103" s="65">
        <f>IFERROR(VLOOKUP(A103,[1]男子作業用!$E$3:$P$332,9,FALSE),"")</f>
        <v>0</v>
      </c>
      <c r="I103" s="66">
        <f>IFERROR(VLOOKUP(A103,[1]男子作業用!$E$3:$P$332,10,FALSE),"")</f>
        <v>0</v>
      </c>
      <c r="J103" s="66" t="str">
        <f>IFERROR(VLOOKUP(#REF!,[1]男子作業用!$B$3:$P$332,14,FALSE),"")</f>
        <v/>
      </c>
    </row>
    <row r="104" spans="1:10" x14ac:dyDescent="0.15">
      <c r="A104" s="39" t="s">
        <v>322</v>
      </c>
      <c r="B104" s="43" t="s">
        <v>388</v>
      </c>
      <c r="C104" s="64">
        <f>IFERROR(VLOOKUP(A104,[1]男子作業用!$E$3:$P$332,4,FALSE),"")</f>
        <v>0</v>
      </c>
      <c r="D104" s="64">
        <f>IFERROR(VLOOKUP(A104,[1]男子作業用!$E$3:$P$332,5,FALSE),"")</f>
        <v>0</v>
      </c>
      <c r="E104" s="64">
        <f>IFERROR(VLOOKUP(A104,[1]男子作業用!$E$3:$P$332,6,FALSE),"")</f>
        <v>0</v>
      </c>
      <c r="F104" s="64">
        <f>IFERROR(VLOOKUP(A104,[1]男子作業用!$E$3:$P$332,7,FALSE),"")</f>
        <v>0</v>
      </c>
      <c r="G104" s="65">
        <f>IFERROR(VLOOKUP(A104,[1]男子作業用!$E$3:$P$332,8,FALSE),"")</f>
        <v>0</v>
      </c>
      <c r="H104" s="65">
        <f>IFERROR(VLOOKUP(A104,[1]男子作業用!$E$3:$P$332,9,FALSE),"")</f>
        <v>0</v>
      </c>
      <c r="I104" s="66">
        <f>IFERROR(VLOOKUP(A104,[1]男子作業用!$E$3:$P$332,10,FALSE),"")</f>
        <v>0</v>
      </c>
      <c r="J104" s="66" t="str">
        <f>IFERROR(VLOOKUP(#REF!,[1]男子作業用!$B$3:$P$332,14,FALSE),"")</f>
        <v/>
      </c>
    </row>
    <row r="105" spans="1:10" x14ac:dyDescent="0.15">
      <c r="A105" s="39" t="s">
        <v>207</v>
      </c>
      <c r="B105" s="43" t="s">
        <v>392</v>
      </c>
      <c r="C105" s="64">
        <f>IFERROR(VLOOKUP(A105,[1]男子作業用!$E$3:$P$332,4,FALSE),"")</f>
        <v>0</v>
      </c>
      <c r="D105" s="64">
        <f>IFERROR(VLOOKUP(A105,[1]男子作業用!$E$3:$P$332,5,FALSE),"")</f>
        <v>0</v>
      </c>
      <c r="E105" s="64">
        <f>IFERROR(VLOOKUP(A105,[1]男子作業用!$E$3:$P$332,6,FALSE),"")</f>
        <v>0</v>
      </c>
      <c r="F105" s="64">
        <f>IFERROR(VLOOKUP(A105,[1]男子作業用!$E$3:$P$332,7,FALSE),"")</f>
        <v>0</v>
      </c>
      <c r="G105" s="65">
        <f>IFERROR(VLOOKUP(A105,[1]男子作業用!$E$3:$P$332,8,FALSE),"")</f>
        <v>0</v>
      </c>
      <c r="H105" s="65">
        <f>IFERROR(VLOOKUP(A105,[1]男子作業用!$E$3:$P$332,9,FALSE),"")</f>
        <v>0</v>
      </c>
      <c r="I105" s="66">
        <f>IFERROR(VLOOKUP(A105,[1]男子作業用!$E$3:$P$332,10,FALSE),"")</f>
        <v>0</v>
      </c>
      <c r="J105" s="66" t="str">
        <f>IFERROR(VLOOKUP(#REF!,[1]男子作業用!$B$3:$P$332,14,FALSE),"")</f>
        <v/>
      </c>
    </row>
    <row r="106" spans="1:10" ht="14.25" thickBot="1" x14ac:dyDescent="0.2">
      <c r="A106" s="41" t="s">
        <v>323</v>
      </c>
      <c r="B106" s="46" t="s">
        <v>385</v>
      </c>
      <c r="C106" s="67">
        <f>IFERROR(VLOOKUP(A106,[1]男子作業用!$E$3:$P$332,4,FALSE),"")</f>
        <v>0</v>
      </c>
      <c r="D106" s="67">
        <f>IFERROR(VLOOKUP(A106,[1]男子作業用!$E$3:$P$332,5,FALSE),"")</f>
        <v>0</v>
      </c>
      <c r="E106" s="67">
        <f>IFERROR(VLOOKUP(A106,[1]男子作業用!$E$3:$P$332,6,FALSE),"")</f>
        <v>0</v>
      </c>
      <c r="F106" s="67">
        <f>IFERROR(VLOOKUP(A106,[1]男子作業用!$E$3:$P$332,7,FALSE),"")</f>
        <v>0</v>
      </c>
      <c r="G106" s="68">
        <f>IFERROR(VLOOKUP(A106,[1]男子作業用!$E$3:$P$332,8,FALSE),"")</f>
        <v>0</v>
      </c>
      <c r="H106" s="68">
        <f>IFERROR(VLOOKUP(A106,[1]男子作業用!$E$3:$P$332,9,FALSE),"")</f>
        <v>0</v>
      </c>
      <c r="I106" s="69">
        <f>IFERROR(VLOOKUP(A106,[1]男子作業用!$E$3:$P$332,10,FALSE),"")</f>
        <v>0</v>
      </c>
      <c r="J106" s="69"/>
    </row>
    <row r="107" spans="1:10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14.25" thickBo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15">
      <c r="A110" t="s">
        <v>16</v>
      </c>
    </row>
    <row r="111" spans="1:10" x14ac:dyDescent="0.15">
      <c r="A111" s="9" t="s">
        <v>14</v>
      </c>
      <c r="B111" s="9" t="s">
        <v>15</v>
      </c>
      <c r="C111" s="9" t="s">
        <v>17</v>
      </c>
      <c r="D111" s="9" t="s">
        <v>18</v>
      </c>
      <c r="E111" s="9" t="s">
        <v>19</v>
      </c>
      <c r="F111" s="9" t="s">
        <v>20</v>
      </c>
      <c r="G111" s="9" t="s">
        <v>21</v>
      </c>
      <c r="H111" s="9" t="s">
        <v>22</v>
      </c>
      <c r="I111" s="11" t="s">
        <v>45</v>
      </c>
    </row>
    <row r="112" spans="1:10" x14ac:dyDescent="0.15">
      <c r="A112" s="38" t="s">
        <v>338</v>
      </c>
      <c r="B112" s="42" t="s">
        <v>384</v>
      </c>
      <c r="C112" s="59">
        <v>101.5</v>
      </c>
      <c r="D112" s="59">
        <v>102.9</v>
      </c>
      <c r="E112" s="59">
        <v>103.5</v>
      </c>
      <c r="F112" s="59">
        <v>103.2</v>
      </c>
      <c r="G112" s="59">
        <v>101.4</v>
      </c>
      <c r="H112" s="59">
        <v>102.3</v>
      </c>
      <c r="I112" s="59">
        <v>614.79999999999995</v>
      </c>
      <c r="J112" s="60">
        <v>37</v>
      </c>
    </row>
    <row r="113" spans="1:10" x14ac:dyDescent="0.15">
      <c r="A113" s="39" t="s">
        <v>339</v>
      </c>
      <c r="B113" s="43" t="s">
        <v>383</v>
      </c>
      <c r="C113" s="61">
        <v>100.6</v>
      </c>
      <c r="D113" s="61">
        <v>100.9</v>
      </c>
      <c r="E113" s="61">
        <v>102.2</v>
      </c>
      <c r="F113" s="61">
        <v>102.3</v>
      </c>
      <c r="G113" s="61">
        <v>103.2</v>
      </c>
      <c r="H113" s="61">
        <v>102.4</v>
      </c>
      <c r="I113" s="61">
        <v>611.6</v>
      </c>
      <c r="J113" s="62">
        <v>39</v>
      </c>
    </row>
    <row r="114" spans="1:10" x14ac:dyDescent="0.15">
      <c r="A114" s="39" t="s">
        <v>340</v>
      </c>
      <c r="B114" s="43" t="s">
        <v>384</v>
      </c>
      <c r="C114" s="61">
        <v>102.8</v>
      </c>
      <c r="D114" s="61">
        <v>101.2</v>
      </c>
      <c r="E114" s="61">
        <v>103.7</v>
      </c>
      <c r="F114" s="61">
        <v>101.4</v>
      </c>
      <c r="G114" s="61">
        <v>102.2</v>
      </c>
      <c r="H114" s="61">
        <v>101.4</v>
      </c>
      <c r="I114" s="61">
        <v>612.70000000000005</v>
      </c>
      <c r="J114" s="62">
        <v>34</v>
      </c>
    </row>
    <row r="115" spans="1:10" x14ac:dyDescent="0.15">
      <c r="A115" s="39" t="s">
        <v>341</v>
      </c>
      <c r="B115" s="43" t="s">
        <v>384</v>
      </c>
      <c r="C115" s="61">
        <v>103.9</v>
      </c>
      <c r="D115" s="61">
        <v>101.9</v>
      </c>
      <c r="E115" s="61">
        <v>103.6</v>
      </c>
      <c r="F115" s="61">
        <v>101.1</v>
      </c>
      <c r="G115" s="61">
        <v>100.8</v>
      </c>
      <c r="H115" s="61">
        <v>102.3</v>
      </c>
      <c r="I115" s="61">
        <v>613.6</v>
      </c>
      <c r="J115" s="62">
        <v>36</v>
      </c>
    </row>
    <row r="116" spans="1:10" x14ac:dyDescent="0.15">
      <c r="A116" s="39" t="s">
        <v>342</v>
      </c>
      <c r="B116" s="43" t="s">
        <v>384</v>
      </c>
      <c r="C116" s="61">
        <v>101.5</v>
      </c>
      <c r="D116" s="61">
        <v>104.2</v>
      </c>
      <c r="E116" s="61">
        <v>103.8</v>
      </c>
      <c r="F116" s="61">
        <v>105.5</v>
      </c>
      <c r="G116" s="61">
        <v>101.3</v>
      </c>
      <c r="H116" s="61">
        <v>102.2</v>
      </c>
      <c r="I116" s="61">
        <v>618.5</v>
      </c>
      <c r="J116" s="62">
        <v>42</v>
      </c>
    </row>
    <row r="117" spans="1:10" x14ac:dyDescent="0.15">
      <c r="A117" s="39" t="s">
        <v>343</v>
      </c>
      <c r="B117" s="43" t="s">
        <v>384</v>
      </c>
      <c r="C117" s="61">
        <v>103.2</v>
      </c>
      <c r="D117" s="61">
        <v>101.1</v>
      </c>
      <c r="E117" s="61">
        <v>101</v>
      </c>
      <c r="F117" s="61">
        <v>101.9</v>
      </c>
      <c r="G117" s="61">
        <v>101.9</v>
      </c>
      <c r="H117" s="61">
        <v>98.4</v>
      </c>
      <c r="I117" s="61">
        <v>607.5</v>
      </c>
      <c r="J117" s="62">
        <v>28</v>
      </c>
    </row>
    <row r="118" spans="1:10" x14ac:dyDescent="0.15">
      <c r="A118" s="39" t="s">
        <v>344</v>
      </c>
      <c r="B118" s="43" t="s">
        <v>388</v>
      </c>
      <c r="C118" s="61">
        <v>101.2</v>
      </c>
      <c r="D118" s="61">
        <v>101.7</v>
      </c>
      <c r="E118" s="61">
        <v>101.2</v>
      </c>
      <c r="F118" s="61">
        <v>99.2</v>
      </c>
      <c r="G118" s="61">
        <v>99.2</v>
      </c>
      <c r="H118" s="61">
        <v>104.1</v>
      </c>
      <c r="I118" s="61">
        <v>606.6</v>
      </c>
      <c r="J118" s="62">
        <v>31</v>
      </c>
    </row>
    <row r="119" spans="1:10" x14ac:dyDescent="0.15">
      <c r="A119" s="39" t="s">
        <v>345</v>
      </c>
      <c r="B119" s="43" t="s">
        <v>389</v>
      </c>
      <c r="C119" s="61">
        <v>102.7</v>
      </c>
      <c r="D119" s="61">
        <v>99.1</v>
      </c>
      <c r="E119" s="61">
        <v>102.4</v>
      </c>
      <c r="F119" s="61">
        <v>102.7</v>
      </c>
      <c r="G119" s="61">
        <v>102.7</v>
      </c>
      <c r="H119" s="61">
        <v>101</v>
      </c>
      <c r="I119" s="61">
        <v>610.6</v>
      </c>
      <c r="J119" s="62">
        <v>36</v>
      </c>
    </row>
    <row r="120" spans="1:10" x14ac:dyDescent="0.15">
      <c r="A120" s="39" t="s">
        <v>346</v>
      </c>
      <c r="B120" s="43" t="s">
        <v>383</v>
      </c>
      <c r="C120" s="61">
        <v>99.8</v>
      </c>
      <c r="D120" s="61">
        <v>102</v>
      </c>
      <c r="E120" s="61">
        <v>99.9</v>
      </c>
      <c r="F120" s="61">
        <v>101.8</v>
      </c>
      <c r="G120" s="63">
        <v>100</v>
      </c>
      <c r="H120" s="63">
        <v>101.5</v>
      </c>
      <c r="I120" s="61">
        <v>605</v>
      </c>
      <c r="J120" s="62">
        <v>30</v>
      </c>
    </row>
    <row r="121" spans="1:10" x14ac:dyDescent="0.15">
      <c r="A121" s="39" t="s">
        <v>347</v>
      </c>
      <c r="B121" s="43" t="s">
        <v>385</v>
      </c>
      <c r="C121" s="61">
        <v>100</v>
      </c>
      <c r="D121" s="61">
        <v>97.5</v>
      </c>
      <c r="E121" s="61">
        <v>103.3</v>
      </c>
      <c r="F121" s="61">
        <v>99.8</v>
      </c>
      <c r="G121" s="63">
        <v>101.5</v>
      </c>
      <c r="H121" s="63">
        <v>102.1</v>
      </c>
      <c r="I121" s="61">
        <v>604.20000000000005</v>
      </c>
      <c r="J121" s="62">
        <v>24</v>
      </c>
    </row>
    <row r="122" spans="1:10" x14ac:dyDescent="0.15">
      <c r="A122" s="39" t="s">
        <v>348</v>
      </c>
      <c r="B122" s="43" t="s">
        <v>393</v>
      </c>
      <c r="C122" s="61">
        <v>101.9</v>
      </c>
      <c r="D122" s="61">
        <v>101.2</v>
      </c>
      <c r="E122" s="61">
        <v>100.8</v>
      </c>
      <c r="F122" s="61">
        <v>102.3</v>
      </c>
      <c r="G122" s="63">
        <v>98.6</v>
      </c>
      <c r="H122" s="63">
        <v>99.1</v>
      </c>
      <c r="I122" s="61">
        <v>603.90000000000009</v>
      </c>
      <c r="J122" s="62">
        <v>28</v>
      </c>
    </row>
    <row r="123" spans="1:10" x14ac:dyDescent="0.15">
      <c r="A123" s="39" t="s">
        <v>349</v>
      </c>
      <c r="B123" s="43" t="s">
        <v>383</v>
      </c>
      <c r="C123" s="61">
        <v>96.5</v>
      </c>
      <c r="D123" s="61">
        <v>99.9</v>
      </c>
      <c r="E123" s="61">
        <v>100</v>
      </c>
      <c r="F123" s="61">
        <v>104.2</v>
      </c>
      <c r="G123" s="63">
        <v>101.6</v>
      </c>
      <c r="H123" s="63">
        <v>101.1</v>
      </c>
      <c r="I123" s="61">
        <v>603.29999999999995</v>
      </c>
      <c r="J123" s="62">
        <v>30</v>
      </c>
    </row>
    <row r="124" spans="1:10" x14ac:dyDescent="0.15">
      <c r="A124" s="39" t="s">
        <v>125</v>
      </c>
      <c r="B124" s="43" t="s">
        <v>382</v>
      </c>
      <c r="C124" s="61">
        <v>101.5</v>
      </c>
      <c r="D124" s="61">
        <v>99.7</v>
      </c>
      <c r="E124" s="61">
        <v>99.9</v>
      </c>
      <c r="F124" s="61">
        <v>99.7</v>
      </c>
      <c r="G124" s="63">
        <v>101.2</v>
      </c>
      <c r="H124" s="63">
        <v>99.9</v>
      </c>
      <c r="I124" s="61">
        <v>601.9</v>
      </c>
      <c r="J124" s="62">
        <v>24</v>
      </c>
    </row>
    <row r="125" spans="1:10" x14ac:dyDescent="0.15">
      <c r="A125" s="39" t="s">
        <v>124</v>
      </c>
      <c r="B125" s="43" t="s">
        <v>382</v>
      </c>
      <c r="C125" s="61">
        <v>100.7</v>
      </c>
      <c r="D125" s="61">
        <v>102.4</v>
      </c>
      <c r="E125" s="61">
        <v>101.9</v>
      </c>
      <c r="F125" s="61">
        <v>98.4</v>
      </c>
      <c r="G125" s="63">
        <v>97</v>
      </c>
      <c r="H125" s="63">
        <v>98.3</v>
      </c>
      <c r="I125" s="61">
        <v>598.69999999999993</v>
      </c>
      <c r="J125" s="62">
        <v>24</v>
      </c>
    </row>
    <row r="126" spans="1:10" x14ac:dyDescent="0.15">
      <c r="A126" s="39" t="s">
        <v>350</v>
      </c>
      <c r="B126" s="43" t="s">
        <v>387</v>
      </c>
      <c r="C126" s="61">
        <v>99.2</v>
      </c>
      <c r="D126" s="61">
        <v>100.5</v>
      </c>
      <c r="E126" s="61">
        <v>100.2</v>
      </c>
      <c r="F126" s="61">
        <v>101.1</v>
      </c>
      <c r="G126" s="63">
        <v>98.5</v>
      </c>
      <c r="H126" s="63">
        <v>97.6</v>
      </c>
      <c r="I126" s="61">
        <v>597.1</v>
      </c>
      <c r="J126" s="62">
        <v>24</v>
      </c>
    </row>
    <row r="127" spans="1:10" x14ac:dyDescent="0.15">
      <c r="A127" s="39" t="s">
        <v>351</v>
      </c>
      <c r="B127" s="43" t="s">
        <v>387</v>
      </c>
      <c r="C127" s="61">
        <v>98.9</v>
      </c>
      <c r="D127" s="61">
        <v>96.9</v>
      </c>
      <c r="E127" s="61">
        <v>99.9</v>
      </c>
      <c r="F127" s="61">
        <v>98.4</v>
      </c>
      <c r="G127" s="63">
        <v>101.8</v>
      </c>
      <c r="H127" s="63">
        <v>100.7</v>
      </c>
      <c r="I127" s="61">
        <v>596.6</v>
      </c>
      <c r="J127" s="62">
        <v>23</v>
      </c>
    </row>
    <row r="128" spans="1:10" x14ac:dyDescent="0.15">
      <c r="A128" s="39" t="s">
        <v>352</v>
      </c>
      <c r="B128" s="43" t="s">
        <v>383</v>
      </c>
      <c r="C128" s="61">
        <v>95.5</v>
      </c>
      <c r="D128" s="61">
        <v>97.3</v>
      </c>
      <c r="E128" s="61">
        <v>100.6</v>
      </c>
      <c r="F128" s="61">
        <v>101</v>
      </c>
      <c r="G128" s="63">
        <v>102.3</v>
      </c>
      <c r="H128" s="63">
        <v>99.8</v>
      </c>
      <c r="I128" s="61">
        <v>596.5</v>
      </c>
      <c r="J128" s="62">
        <v>21</v>
      </c>
    </row>
    <row r="129" spans="1:10" x14ac:dyDescent="0.15">
      <c r="A129" s="39" t="s">
        <v>353</v>
      </c>
      <c r="B129" s="43" t="s">
        <v>387</v>
      </c>
      <c r="C129" s="61">
        <v>97.3</v>
      </c>
      <c r="D129" s="61">
        <v>94.6</v>
      </c>
      <c r="E129" s="61">
        <v>103.1</v>
      </c>
      <c r="F129" s="61">
        <v>99.7</v>
      </c>
      <c r="G129" s="63">
        <v>100.3</v>
      </c>
      <c r="H129" s="63">
        <v>101</v>
      </c>
      <c r="I129" s="61">
        <v>596</v>
      </c>
      <c r="J129" s="62">
        <v>25</v>
      </c>
    </row>
    <row r="130" spans="1:10" x14ac:dyDescent="0.15">
      <c r="A130" s="39" t="s">
        <v>354</v>
      </c>
      <c r="B130" s="43" t="s">
        <v>383</v>
      </c>
      <c r="C130" s="61">
        <v>93.3</v>
      </c>
      <c r="D130" s="61">
        <v>100.6</v>
      </c>
      <c r="E130" s="61">
        <v>100.3</v>
      </c>
      <c r="F130" s="61">
        <v>98.2</v>
      </c>
      <c r="G130" s="63">
        <v>103</v>
      </c>
      <c r="H130" s="63">
        <v>100.6</v>
      </c>
      <c r="I130" s="61">
        <v>596</v>
      </c>
      <c r="J130" s="62">
        <v>22</v>
      </c>
    </row>
    <row r="131" spans="1:10" x14ac:dyDescent="0.15">
      <c r="A131" s="39" t="s">
        <v>127</v>
      </c>
      <c r="B131" s="43" t="s">
        <v>382</v>
      </c>
      <c r="C131" s="61">
        <v>100.1</v>
      </c>
      <c r="D131" s="61">
        <v>99.2</v>
      </c>
      <c r="E131" s="61">
        <v>98.3</v>
      </c>
      <c r="F131" s="61">
        <v>99.5</v>
      </c>
      <c r="G131" s="63">
        <v>101</v>
      </c>
      <c r="H131" s="63">
        <v>96.4</v>
      </c>
      <c r="I131" s="61">
        <v>594.5</v>
      </c>
      <c r="J131" s="62">
        <v>22</v>
      </c>
    </row>
    <row r="132" spans="1:10" x14ac:dyDescent="0.15">
      <c r="A132" s="39" t="s">
        <v>355</v>
      </c>
      <c r="B132" s="43" t="s">
        <v>390</v>
      </c>
      <c r="C132" s="61">
        <v>101</v>
      </c>
      <c r="D132" s="61">
        <v>99.2</v>
      </c>
      <c r="E132" s="61">
        <v>99.2</v>
      </c>
      <c r="F132" s="61">
        <v>98.5</v>
      </c>
      <c r="G132" s="63">
        <v>96.4</v>
      </c>
      <c r="H132" s="63">
        <v>98.6</v>
      </c>
      <c r="I132" s="61">
        <v>592.9</v>
      </c>
      <c r="J132" s="62">
        <v>20</v>
      </c>
    </row>
    <row r="133" spans="1:10" x14ac:dyDescent="0.15">
      <c r="A133" s="39" t="s">
        <v>168</v>
      </c>
      <c r="B133" s="43" t="s">
        <v>391</v>
      </c>
      <c r="C133" s="61">
        <v>96.8</v>
      </c>
      <c r="D133" s="61">
        <v>97.7</v>
      </c>
      <c r="E133" s="61">
        <v>97</v>
      </c>
      <c r="F133" s="61">
        <v>100.8</v>
      </c>
      <c r="G133" s="63">
        <v>99.7</v>
      </c>
      <c r="H133" s="63">
        <v>100.6</v>
      </c>
      <c r="I133" s="61">
        <v>592.6</v>
      </c>
      <c r="J133" s="62">
        <v>21</v>
      </c>
    </row>
    <row r="134" spans="1:10" x14ac:dyDescent="0.15">
      <c r="A134" s="39" t="s">
        <v>356</v>
      </c>
      <c r="B134" s="43" t="s">
        <v>383</v>
      </c>
      <c r="C134" s="61">
        <v>95.4</v>
      </c>
      <c r="D134" s="61">
        <v>99</v>
      </c>
      <c r="E134" s="61">
        <v>97.2</v>
      </c>
      <c r="F134" s="61">
        <v>101.6</v>
      </c>
      <c r="G134" s="63">
        <v>97.6</v>
      </c>
      <c r="H134" s="63">
        <v>99.8</v>
      </c>
      <c r="I134" s="61">
        <v>590.6</v>
      </c>
      <c r="J134" s="62">
        <v>20</v>
      </c>
    </row>
    <row r="135" spans="1:10" x14ac:dyDescent="0.15">
      <c r="A135" s="39" t="s">
        <v>169</v>
      </c>
      <c r="B135" s="43" t="s">
        <v>391</v>
      </c>
      <c r="C135" s="61">
        <v>94.5</v>
      </c>
      <c r="D135" s="61">
        <v>99</v>
      </c>
      <c r="E135" s="61">
        <v>98.9</v>
      </c>
      <c r="F135" s="61">
        <v>96.6</v>
      </c>
      <c r="G135" s="63">
        <v>99.7</v>
      </c>
      <c r="H135" s="63">
        <v>98.9</v>
      </c>
      <c r="I135" s="61">
        <v>587.6</v>
      </c>
      <c r="J135" s="62">
        <v>21</v>
      </c>
    </row>
    <row r="136" spans="1:10" x14ac:dyDescent="0.15">
      <c r="A136" s="39" t="s">
        <v>357</v>
      </c>
      <c r="B136" s="43" t="s">
        <v>383</v>
      </c>
      <c r="C136" s="61">
        <v>95.5</v>
      </c>
      <c r="D136" s="61">
        <v>99.1</v>
      </c>
      <c r="E136" s="61">
        <v>96.7</v>
      </c>
      <c r="F136" s="61">
        <v>99.3</v>
      </c>
      <c r="G136" s="63">
        <v>95.9</v>
      </c>
      <c r="H136" s="63">
        <v>99.7</v>
      </c>
      <c r="I136" s="61">
        <v>586.20000000000005</v>
      </c>
      <c r="J136" s="62">
        <v>21</v>
      </c>
    </row>
    <row r="137" spans="1:10" x14ac:dyDescent="0.15">
      <c r="A137" s="39" t="s">
        <v>358</v>
      </c>
      <c r="B137" s="43" t="s">
        <v>386</v>
      </c>
      <c r="C137" s="61">
        <v>98.5</v>
      </c>
      <c r="D137" s="61">
        <v>98.6</v>
      </c>
      <c r="E137" s="61">
        <v>94.2</v>
      </c>
      <c r="F137" s="61">
        <v>95.4</v>
      </c>
      <c r="G137" s="63">
        <v>100.4</v>
      </c>
      <c r="H137" s="63">
        <v>98.1</v>
      </c>
      <c r="I137" s="61">
        <v>585.20000000000005</v>
      </c>
      <c r="J137" s="62">
        <v>21</v>
      </c>
    </row>
    <row r="138" spans="1:10" x14ac:dyDescent="0.15">
      <c r="A138" s="39" t="s">
        <v>359</v>
      </c>
      <c r="B138" s="43" t="s">
        <v>390</v>
      </c>
      <c r="C138" s="61">
        <v>96.1</v>
      </c>
      <c r="D138" s="61">
        <v>98.4</v>
      </c>
      <c r="E138" s="61">
        <v>94.4</v>
      </c>
      <c r="F138" s="61">
        <v>99.8</v>
      </c>
      <c r="G138" s="63">
        <v>98</v>
      </c>
      <c r="H138" s="63">
        <v>98.2</v>
      </c>
      <c r="I138" s="61">
        <v>584.9</v>
      </c>
      <c r="J138" s="62">
        <v>21</v>
      </c>
    </row>
    <row r="139" spans="1:10" x14ac:dyDescent="0.15">
      <c r="A139" s="39" t="s">
        <v>360</v>
      </c>
      <c r="B139" s="43" t="s">
        <v>390</v>
      </c>
      <c r="C139" s="61">
        <v>95.6</v>
      </c>
      <c r="D139" s="61">
        <v>94.5</v>
      </c>
      <c r="E139" s="61">
        <v>97.7</v>
      </c>
      <c r="F139" s="61">
        <v>98.6</v>
      </c>
      <c r="G139" s="63">
        <v>101.2</v>
      </c>
      <c r="H139" s="63">
        <v>96.2</v>
      </c>
      <c r="I139" s="61">
        <v>583.79999999999995</v>
      </c>
      <c r="J139" s="62">
        <v>19</v>
      </c>
    </row>
    <row r="140" spans="1:10" x14ac:dyDescent="0.15">
      <c r="A140" s="39" t="s">
        <v>177</v>
      </c>
      <c r="B140" s="43" t="s">
        <v>391</v>
      </c>
      <c r="C140" s="61">
        <v>96.8</v>
      </c>
      <c r="D140" s="61">
        <v>90.8</v>
      </c>
      <c r="E140" s="61">
        <v>98.5</v>
      </c>
      <c r="F140" s="61">
        <v>94.4</v>
      </c>
      <c r="G140" s="63">
        <v>100.3</v>
      </c>
      <c r="H140" s="63">
        <v>99.8</v>
      </c>
      <c r="I140" s="61">
        <v>580.6</v>
      </c>
      <c r="J140" s="62">
        <v>18</v>
      </c>
    </row>
    <row r="141" spans="1:10" x14ac:dyDescent="0.15">
      <c r="A141" s="39" t="s">
        <v>211</v>
      </c>
      <c r="B141" s="43" t="s">
        <v>392</v>
      </c>
      <c r="C141" s="61">
        <v>93.6</v>
      </c>
      <c r="D141" s="61">
        <v>98.8</v>
      </c>
      <c r="E141" s="61">
        <v>97.6</v>
      </c>
      <c r="F141" s="61">
        <v>95.4</v>
      </c>
      <c r="G141" s="63">
        <v>96.4</v>
      </c>
      <c r="H141" s="63">
        <v>96.1</v>
      </c>
      <c r="I141" s="61">
        <v>577.9</v>
      </c>
      <c r="J141" s="62">
        <v>18</v>
      </c>
    </row>
    <row r="142" spans="1:10" x14ac:dyDescent="0.15">
      <c r="A142" s="39" t="s">
        <v>361</v>
      </c>
      <c r="B142" s="43" t="s">
        <v>387</v>
      </c>
      <c r="C142" s="61">
        <v>98.8</v>
      </c>
      <c r="D142" s="61">
        <v>97.4</v>
      </c>
      <c r="E142" s="61">
        <v>95.1</v>
      </c>
      <c r="F142" s="61">
        <v>96.6</v>
      </c>
      <c r="G142" s="63">
        <v>94.5</v>
      </c>
      <c r="H142" s="63">
        <v>94.7</v>
      </c>
      <c r="I142" s="61">
        <v>577.1</v>
      </c>
      <c r="J142" s="62">
        <v>18</v>
      </c>
    </row>
    <row r="143" spans="1:10" x14ac:dyDescent="0.15">
      <c r="A143" s="39" t="s">
        <v>362</v>
      </c>
      <c r="B143" s="43" t="s">
        <v>390</v>
      </c>
      <c r="C143" s="61">
        <v>94.9</v>
      </c>
      <c r="D143" s="61">
        <v>96.1</v>
      </c>
      <c r="E143" s="61">
        <v>97.3</v>
      </c>
      <c r="F143" s="61">
        <v>99.7</v>
      </c>
      <c r="G143" s="63">
        <v>96.4</v>
      </c>
      <c r="H143" s="63">
        <v>91.8</v>
      </c>
      <c r="I143" s="61">
        <v>576.19999999999993</v>
      </c>
      <c r="J143" s="62">
        <v>20</v>
      </c>
    </row>
    <row r="144" spans="1:10" x14ac:dyDescent="0.15">
      <c r="A144" s="39" t="s">
        <v>363</v>
      </c>
      <c r="B144" s="43" t="s">
        <v>390</v>
      </c>
      <c r="C144" s="61">
        <v>96.4</v>
      </c>
      <c r="D144" s="61">
        <v>90.2</v>
      </c>
      <c r="E144" s="61">
        <v>100</v>
      </c>
      <c r="F144" s="61">
        <v>100.6</v>
      </c>
      <c r="G144" s="63">
        <v>94.8</v>
      </c>
      <c r="H144" s="63">
        <v>93.2</v>
      </c>
      <c r="I144" s="61">
        <v>575.20000000000005</v>
      </c>
      <c r="J144" s="62">
        <v>17</v>
      </c>
    </row>
    <row r="145" spans="1:10" x14ac:dyDescent="0.15">
      <c r="A145" s="39" t="s">
        <v>364</v>
      </c>
      <c r="B145" s="43" t="s">
        <v>388</v>
      </c>
      <c r="C145" s="61">
        <v>96.4</v>
      </c>
      <c r="D145" s="61">
        <v>95.4</v>
      </c>
      <c r="E145" s="61">
        <v>96</v>
      </c>
      <c r="F145" s="61">
        <v>96.4</v>
      </c>
      <c r="G145" s="63">
        <v>97.4</v>
      </c>
      <c r="H145" s="63">
        <v>91.9</v>
      </c>
      <c r="I145" s="61">
        <v>573.5</v>
      </c>
      <c r="J145" s="62">
        <v>15</v>
      </c>
    </row>
    <row r="146" spans="1:10" x14ac:dyDescent="0.15">
      <c r="A146" s="6" t="s">
        <v>483</v>
      </c>
      <c r="B146" s="43" t="s">
        <v>387</v>
      </c>
      <c r="C146" s="61">
        <v>95.2</v>
      </c>
      <c r="D146" s="61">
        <v>96.8</v>
      </c>
      <c r="E146" s="61">
        <v>95.5</v>
      </c>
      <c r="F146" s="61">
        <v>99.5</v>
      </c>
      <c r="G146" s="63">
        <v>95.1</v>
      </c>
      <c r="H146" s="63">
        <v>91.4</v>
      </c>
      <c r="I146" s="61">
        <v>573.5</v>
      </c>
      <c r="J146" s="62">
        <v>15</v>
      </c>
    </row>
    <row r="147" spans="1:10" x14ac:dyDescent="0.15">
      <c r="A147" s="39" t="s">
        <v>366</v>
      </c>
      <c r="B147" s="43" t="s">
        <v>390</v>
      </c>
      <c r="C147" s="61">
        <v>91.8</v>
      </c>
      <c r="D147" s="61">
        <v>96</v>
      </c>
      <c r="E147" s="61">
        <v>91.8</v>
      </c>
      <c r="F147" s="61">
        <v>98.4</v>
      </c>
      <c r="G147" s="63">
        <v>94.1</v>
      </c>
      <c r="H147" s="63">
        <v>101.3</v>
      </c>
      <c r="I147" s="61">
        <v>573.4</v>
      </c>
      <c r="J147" s="62">
        <v>15</v>
      </c>
    </row>
    <row r="148" spans="1:10" x14ac:dyDescent="0.15">
      <c r="A148" s="39" t="s">
        <v>367</v>
      </c>
      <c r="B148" s="43" t="s">
        <v>390</v>
      </c>
      <c r="C148" s="61">
        <v>95.1</v>
      </c>
      <c r="D148" s="61">
        <v>94.7</v>
      </c>
      <c r="E148" s="61">
        <v>94.5</v>
      </c>
      <c r="F148" s="61">
        <v>96.6</v>
      </c>
      <c r="G148" s="63">
        <v>97.1</v>
      </c>
      <c r="H148" s="63">
        <v>94.1</v>
      </c>
      <c r="I148" s="61">
        <v>572.1</v>
      </c>
      <c r="J148" s="62">
        <v>13</v>
      </c>
    </row>
    <row r="149" spans="1:10" x14ac:dyDescent="0.15">
      <c r="A149" s="39" t="s">
        <v>368</v>
      </c>
      <c r="B149" s="43" t="s">
        <v>390</v>
      </c>
      <c r="C149" s="61">
        <v>97.9</v>
      </c>
      <c r="D149" s="61">
        <v>92.7</v>
      </c>
      <c r="E149" s="61">
        <v>94.8</v>
      </c>
      <c r="F149" s="61">
        <v>98.8</v>
      </c>
      <c r="G149" s="63">
        <v>95.6</v>
      </c>
      <c r="H149" s="63">
        <v>90.4</v>
      </c>
      <c r="I149" s="61">
        <v>570.20000000000005</v>
      </c>
      <c r="J149" s="62">
        <v>16</v>
      </c>
    </row>
    <row r="150" spans="1:10" x14ac:dyDescent="0.15">
      <c r="A150" s="39" t="s">
        <v>369</v>
      </c>
      <c r="B150" s="43" t="s">
        <v>387</v>
      </c>
      <c r="C150" s="61">
        <v>91.7</v>
      </c>
      <c r="D150" s="61">
        <v>97.3</v>
      </c>
      <c r="E150" s="61">
        <v>93.9</v>
      </c>
      <c r="F150" s="61">
        <v>92.9</v>
      </c>
      <c r="G150" s="63">
        <v>97</v>
      </c>
      <c r="H150" s="63">
        <v>92.9</v>
      </c>
      <c r="I150" s="61">
        <v>565.69999999999993</v>
      </c>
      <c r="J150" s="62">
        <v>12</v>
      </c>
    </row>
    <row r="151" spans="1:10" x14ac:dyDescent="0.15">
      <c r="A151" s="39" t="s">
        <v>370</v>
      </c>
      <c r="B151" s="43" t="s">
        <v>390</v>
      </c>
      <c r="C151" s="61">
        <v>85.9</v>
      </c>
      <c r="D151" s="61">
        <v>97</v>
      </c>
      <c r="E151" s="61">
        <v>97.6</v>
      </c>
      <c r="F151" s="61">
        <v>93.8</v>
      </c>
      <c r="G151" s="63">
        <v>95.7</v>
      </c>
      <c r="H151" s="63">
        <v>92.1</v>
      </c>
      <c r="I151" s="61">
        <v>562.1</v>
      </c>
      <c r="J151" s="62">
        <v>6</v>
      </c>
    </row>
    <row r="152" spans="1:10" x14ac:dyDescent="0.15">
      <c r="A152" s="39" t="s">
        <v>371</v>
      </c>
      <c r="B152" s="43" t="s">
        <v>390</v>
      </c>
      <c r="C152" s="61">
        <v>96.5</v>
      </c>
      <c r="D152" s="61">
        <v>94.1</v>
      </c>
      <c r="E152" s="61">
        <v>94.5</v>
      </c>
      <c r="F152" s="61">
        <v>83.7</v>
      </c>
      <c r="G152" s="63">
        <v>93</v>
      </c>
      <c r="H152" s="63">
        <v>95</v>
      </c>
      <c r="I152" s="61">
        <v>556.79999999999995</v>
      </c>
      <c r="J152" s="62">
        <v>11</v>
      </c>
    </row>
    <row r="153" spans="1:10" x14ac:dyDescent="0.15">
      <c r="A153" s="39" t="s">
        <v>372</v>
      </c>
      <c r="B153" s="43" t="s">
        <v>387</v>
      </c>
      <c r="C153" s="61">
        <v>94.3</v>
      </c>
      <c r="D153" s="61">
        <v>94.6</v>
      </c>
      <c r="E153" s="61">
        <v>88</v>
      </c>
      <c r="F153" s="61">
        <v>88.4</v>
      </c>
      <c r="G153" s="63">
        <v>90.7</v>
      </c>
      <c r="H153" s="63">
        <v>95.5</v>
      </c>
      <c r="I153" s="61">
        <v>551.5</v>
      </c>
      <c r="J153" s="62">
        <v>10</v>
      </c>
    </row>
    <row r="154" spans="1:10" x14ac:dyDescent="0.15">
      <c r="A154" s="39" t="s">
        <v>373</v>
      </c>
      <c r="B154" s="43" t="s">
        <v>390</v>
      </c>
      <c r="C154" s="61">
        <v>83.8</v>
      </c>
      <c r="D154" s="61">
        <v>93.6</v>
      </c>
      <c r="E154" s="61">
        <v>93.6</v>
      </c>
      <c r="F154" s="61">
        <v>96.8</v>
      </c>
      <c r="G154" s="63">
        <v>88.4</v>
      </c>
      <c r="H154" s="63">
        <v>88.8</v>
      </c>
      <c r="I154" s="61">
        <v>545</v>
      </c>
      <c r="J154" s="62">
        <v>8</v>
      </c>
    </row>
    <row r="155" spans="1:10" x14ac:dyDescent="0.15">
      <c r="A155" s="39" t="s">
        <v>374</v>
      </c>
      <c r="B155" s="43" t="s">
        <v>386</v>
      </c>
      <c r="C155" s="61">
        <v>85.9</v>
      </c>
      <c r="D155" s="61">
        <v>89.5</v>
      </c>
      <c r="E155" s="61">
        <v>91.2</v>
      </c>
      <c r="F155" s="61">
        <v>94.4</v>
      </c>
      <c r="G155" s="63">
        <v>92.5</v>
      </c>
      <c r="H155" s="63">
        <v>90.8</v>
      </c>
      <c r="I155" s="61">
        <v>544.29999999999995</v>
      </c>
      <c r="J155" s="62">
        <v>10</v>
      </c>
    </row>
    <row r="156" spans="1:10" x14ac:dyDescent="0.15">
      <c r="A156" s="39" t="s">
        <v>201</v>
      </c>
      <c r="B156" s="43" t="s">
        <v>392</v>
      </c>
      <c r="C156" s="61">
        <v>77.3</v>
      </c>
      <c r="D156" s="61">
        <v>91.7</v>
      </c>
      <c r="E156" s="61">
        <v>87.4</v>
      </c>
      <c r="F156" s="61">
        <v>93.4</v>
      </c>
      <c r="G156" s="63">
        <v>88.2</v>
      </c>
      <c r="H156" s="63">
        <v>92.7</v>
      </c>
      <c r="I156" s="61">
        <v>530.69999999999993</v>
      </c>
      <c r="J156" s="62">
        <v>10</v>
      </c>
    </row>
    <row r="157" spans="1:10" x14ac:dyDescent="0.15">
      <c r="A157" s="39" t="s">
        <v>219</v>
      </c>
      <c r="B157" s="43" t="s">
        <v>392</v>
      </c>
      <c r="C157" s="61">
        <v>87.7</v>
      </c>
      <c r="D157" s="61">
        <v>89</v>
      </c>
      <c r="E157" s="61">
        <v>90.9</v>
      </c>
      <c r="F157" s="61">
        <v>89</v>
      </c>
      <c r="G157" s="63">
        <v>87.9</v>
      </c>
      <c r="H157" s="63">
        <v>84.4</v>
      </c>
      <c r="I157" s="61">
        <v>528.9</v>
      </c>
      <c r="J157" s="62">
        <v>6</v>
      </c>
    </row>
    <row r="158" spans="1:10" x14ac:dyDescent="0.15">
      <c r="A158" s="39" t="s">
        <v>375</v>
      </c>
      <c r="B158" s="43" t="s">
        <v>387</v>
      </c>
      <c r="C158" s="61">
        <v>86.5</v>
      </c>
      <c r="D158" s="61">
        <v>93.2</v>
      </c>
      <c r="E158" s="61">
        <v>85.9</v>
      </c>
      <c r="F158" s="61">
        <v>89.9</v>
      </c>
      <c r="G158" s="63">
        <v>91.4</v>
      </c>
      <c r="H158" s="63">
        <v>81</v>
      </c>
      <c r="I158" s="61">
        <v>527.9</v>
      </c>
      <c r="J158" s="62">
        <v>4</v>
      </c>
    </row>
    <row r="159" spans="1:10" x14ac:dyDescent="0.15">
      <c r="A159" s="39" t="s">
        <v>220</v>
      </c>
      <c r="B159" s="43" t="s">
        <v>392</v>
      </c>
      <c r="C159" s="61">
        <v>91.5</v>
      </c>
      <c r="D159" s="61">
        <v>94</v>
      </c>
      <c r="E159" s="61">
        <v>94.2</v>
      </c>
      <c r="F159" s="61">
        <v>76.099999999999994</v>
      </c>
      <c r="G159" s="63">
        <v>85.6</v>
      </c>
      <c r="H159" s="63">
        <v>84.3</v>
      </c>
      <c r="I159" s="61">
        <v>525.69999999999993</v>
      </c>
      <c r="J159" s="62">
        <v>8</v>
      </c>
    </row>
    <row r="160" spans="1:10" x14ac:dyDescent="0.15">
      <c r="A160" s="39" t="s">
        <v>376</v>
      </c>
      <c r="B160" s="43" t="s">
        <v>383</v>
      </c>
      <c r="C160" s="61">
        <v>87.6</v>
      </c>
      <c r="D160" s="61">
        <v>79</v>
      </c>
      <c r="E160" s="61">
        <v>90.3</v>
      </c>
      <c r="F160" s="61">
        <v>87.1</v>
      </c>
      <c r="G160" s="63">
        <v>81</v>
      </c>
      <c r="H160" s="63">
        <v>87.6</v>
      </c>
      <c r="I160" s="61">
        <v>512.6</v>
      </c>
      <c r="J160" s="62">
        <v>5</v>
      </c>
    </row>
    <row r="161" spans="1:10" x14ac:dyDescent="0.15">
      <c r="A161" s="39" t="s">
        <v>377</v>
      </c>
      <c r="B161" s="43" t="s">
        <v>387</v>
      </c>
      <c r="C161" s="61">
        <v>83.9</v>
      </c>
      <c r="D161" s="61">
        <v>84.8</v>
      </c>
      <c r="E161" s="61">
        <v>83.2</v>
      </c>
      <c r="F161" s="61">
        <v>80.099999999999994</v>
      </c>
      <c r="G161" s="63">
        <v>82</v>
      </c>
      <c r="H161" s="63">
        <v>83</v>
      </c>
      <c r="I161" s="61">
        <v>497</v>
      </c>
      <c r="J161" s="62">
        <v>1</v>
      </c>
    </row>
    <row r="162" spans="1:10" x14ac:dyDescent="0.15">
      <c r="A162" s="39" t="s">
        <v>170</v>
      </c>
      <c r="B162" s="43" t="s">
        <v>391</v>
      </c>
      <c r="C162" s="61">
        <v>0</v>
      </c>
      <c r="D162" s="61">
        <v>0</v>
      </c>
      <c r="E162" s="61">
        <v>0</v>
      </c>
      <c r="F162" s="61">
        <v>0</v>
      </c>
      <c r="G162" s="63">
        <v>0</v>
      </c>
      <c r="H162" s="63">
        <v>0</v>
      </c>
      <c r="I162" s="61">
        <v>0</v>
      </c>
      <c r="J162" s="62" t="s">
        <v>400</v>
      </c>
    </row>
    <row r="163" spans="1:10" ht="14.25" thickBot="1" x14ac:dyDescent="0.2">
      <c r="A163" s="41" t="s">
        <v>214</v>
      </c>
      <c r="B163" s="46" t="s">
        <v>392</v>
      </c>
      <c r="C163" s="71">
        <v>0</v>
      </c>
      <c r="D163" s="71">
        <v>0</v>
      </c>
      <c r="E163" s="71">
        <v>0</v>
      </c>
      <c r="F163" s="71">
        <v>0</v>
      </c>
      <c r="G163" s="72">
        <v>0</v>
      </c>
      <c r="H163" s="72">
        <v>0</v>
      </c>
      <c r="I163" s="71">
        <v>0</v>
      </c>
      <c r="J163" s="73" t="s">
        <v>400</v>
      </c>
    </row>
    <row r="164" spans="1:10" x14ac:dyDescent="0.15">
      <c r="A164" s="9"/>
      <c r="B164" s="9"/>
      <c r="C164" s="9"/>
      <c r="D164" s="9"/>
      <c r="E164" s="9"/>
      <c r="F164" s="9"/>
      <c r="G164" s="9"/>
      <c r="H164" s="9"/>
      <c r="I164" s="9"/>
    </row>
    <row r="165" spans="1:10" x14ac:dyDescent="0.15">
      <c r="A165" s="9"/>
      <c r="B165" s="9"/>
      <c r="C165" s="9"/>
      <c r="D165" s="9"/>
      <c r="E165" s="9"/>
      <c r="F165" s="9"/>
      <c r="G165" s="9"/>
      <c r="H165" s="9"/>
      <c r="I165" s="9"/>
    </row>
    <row r="167" spans="1:10" ht="14.25" thickBo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3"/>
    </row>
  </sheetData>
  <protectedRanges>
    <protectedRange sqref="AQ4:AS19" name="範囲1_1_1"/>
  </protectedRange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L159"/>
  <sheetViews>
    <sheetView topLeftCell="A25" zoomScale="95" zoomScaleNormal="95" workbookViewId="0">
      <selection activeCell="A34" sqref="A34"/>
    </sheetView>
  </sheetViews>
  <sheetFormatPr defaultRowHeight="13.5" x14ac:dyDescent="0.15"/>
  <cols>
    <col min="1" max="1" width="9.375" bestFit="1" customWidth="1"/>
    <col min="2" max="2" width="7.125" bestFit="1" customWidth="1"/>
    <col min="3" max="8" width="5.875" bestFit="1" customWidth="1"/>
    <col min="9" max="9" width="6.75" bestFit="1" customWidth="1"/>
    <col min="10" max="10" width="7.5" bestFit="1" customWidth="1"/>
    <col min="11" max="11" width="5.25" bestFit="1" customWidth="1"/>
    <col min="12" max="12" width="5.625" bestFit="1" customWidth="1"/>
    <col min="13" max="13" width="11.75" bestFit="1" customWidth="1"/>
    <col min="14" max="14" width="7.125" bestFit="1" customWidth="1"/>
    <col min="15" max="18" width="3.75" bestFit="1" customWidth="1"/>
    <col min="19" max="19" width="5.375" bestFit="1" customWidth="1"/>
    <col min="20" max="20" width="3.75" bestFit="1" customWidth="1"/>
    <col min="21" max="21" width="5.375" bestFit="1" customWidth="1"/>
    <col min="22" max="22" width="4" bestFit="1" customWidth="1"/>
    <col min="23" max="23" width="5.25" bestFit="1" customWidth="1"/>
    <col min="24" max="24" width="3" bestFit="1" customWidth="1"/>
    <col min="25" max="25" width="10.125" bestFit="1" customWidth="1"/>
    <col min="26" max="26" width="7.125" bestFit="1" customWidth="1"/>
    <col min="27" max="32" width="3.75" bestFit="1" customWidth="1"/>
    <col min="33" max="33" width="5.375" bestFit="1" customWidth="1"/>
    <col min="34" max="34" width="3.75" bestFit="1" customWidth="1"/>
    <col min="35" max="35" width="5.375" bestFit="1" customWidth="1"/>
    <col min="36" max="38" width="3.75" bestFit="1" customWidth="1"/>
    <col min="39" max="39" width="6.25" bestFit="1" customWidth="1"/>
    <col min="40" max="40" width="4" bestFit="1" customWidth="1"/>
    <col min="41" max="41" width="7.5" bestFit="1" customWidth="1"/>
    <col min="42" max="42" width="5.625" bestFit="1" customWidth="1"/>
    <col min="43" max="43" width="9.75" bestFit="1" customWidth="1"/>
    <col min="44" max="44" width="7.125" bestFit="1" customWidth="1"/>
    <col min="45" max="50" width="5.875" bestFit="1" customWidth="1"/>
    <col min="51" max="51" width="6.75" bestFit="1" customWidth="1"/>
    <col min="52" max="52" width="2.625" bestFit="1" customWidth="1"/>
    <col min="53" max="53" width="5.25" bestFit="1" customWidth="1"/>
    <col min="54" max="54" width="3.875" bestFit="1" customWidth="1"/>
    <col min="55" max="55" width="5.625" bestFit="1" customWidth="1"/>
    <col min="56" max="56" width="13.375" bestFit="1" customWidth="1"/>
    <col min="57" max="57" width="7.125" bestFit="1" customWidth="1"/>
    <col min="58" max="61" width="3.625" bestFit="1" customWidth="1"/>
    <col min="62" max="62" width="5.25" bestFit="1" customWidth="1"/>
    <col min="63" max="63" width="2.625" bestFit="1" customWidth="1"/>
    <col min="64" max="64" width="5.25" bestFit="1" customWidth="1"/>
    <col min="65" max="65" width="3.875" bestFit="1" customWidth="1"/>
    <col min="66" max="66" width="4.625" customWidth="1"/>
    <col min="67" max="67" width="3.875" bestFit="1" customWidth="1"/>
    <col min="68" max="68" width="4.625" customWidth="1"/>
    <col min="69" max="69" width="5.625" bestFit="1" customWidth="1"/>
    <col min="70" max="70" width="3" bestFit="1" customWidth="1"/>
    <col min="71" max="71" width="5.625" bestFit="1" customWidth="1"/>
  </cols>
  <sheetData>
    <row r="1" spans="1:64" x14ac:dyDescent="0.15">
      <c r="A1" s="103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 t="s">
        <v>42</v>
      </c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 t="s">
        <v>43</v>
      </c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 t="s">
        <v>44</v>
      </c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4" t="s">
        <v>30</v>
      </c>
      <c r="BE1" s="13"/>
      <c r="BF1" s="13"/>
      <c r="BG1" s="13"/>
      <c r="BH1" s="13"/>
      <c r="BI1" s="13"/>
    </row>
    <row r="2" spans="1:64" x14ac:dyDescent="0.15">
      <c r="A2" s="103" t="s">
        <v>25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 t="s">
        <v>26</v>
      </c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 t="s">
        <v>28</v>
      </c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4"/>
      <c r="AQ2" s="103" t="s">
        <v>57</v>
      </c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4" t="s">
        <v>59</v>
      </c>
      <c r="BE2" s="13"/>
      <c r="BF2" s="13"/>
      <c r="BG2" s="13"/>
      <c r="BH2" s="13"/>
      <c r="BI2" s="13"/>
      <c r="BJ2" s="13"/>
      <c r="BK2" s="13"/>
      <c r="BL2" s="13"/>
    </row>
    <row r="3" spans="1:64" ht="14.25" thickBot="1" x14ac:dyDescent="0.2">
      <c r="A3" s="105" t="s">
        <v>14</v>
      </c>
      <c r="B3" s="105" t="s">
        <v>15</v>
      </c>
      <c r="C3" s="105" t="s">
        <v>17</v>
      </c>
      <c r="D3" s="105" t="s">
        <v>18</v>
      </c>
      <c r="E3" s="105" t="s">
        <v>19</v>
      </c>
      <c r="F3" s="105" t="s">
        <v>20</v>
      </c>
      <c r="G3" s="105" t="s">
        <v>23</v>
      </c>
      <c r="H3" s="105" t="s">
        <v>24</v>
      </c>
      <c r="I3" s="105" t="s">
        <v>21</v>
      </c>
      <c r="J3" s="105" t="s">
        <v>22</v>
      </c>
      <c r="K3" s="106" t="s">
        <v>45</v>
      </c>
      <c r="L3" s="103"/>
      <c r="M3" s="105" t="s">
        <v>14</v>
      </c>
      <c r="N3" s="105" t="s">
        <v>15</v>
      </c>
      <c r="O3" s="105" t="s">
        <v>17</v>
      </c>
      <c r="P3" s="105" t="s">
        <v>18</v>
      </c>
      <c r="Q3" s="105" t="s">
        <v>19</v>
      </c>
      <c r="R3" s="105" t="s">
        <v>20</v>
      </c>
      <c r="S3" s="105" t="s">
        <v>23</v>
      </c>
      <c r="T3" s="105" t="s">
        <v>24</v>
      </c>
      <c r="U3" s="105" t="s">
        <v>21</v>
      </c>
      <c r="V3" s="105" t="s">
        <v>22</v>
      </c>
      <c r="W3" s="106" t="s">
        <v>45</v>
      </c>
      <c r="X3" s="103"/>
      <c r="Y3" s="105" t="s">
        <v>14</v>
      </c>
      <c r="Z3" s="105" t="s">
        <v>15</v>
      </c>
      <c r="AA3" s="105" t="s">
        <v>31</v>
      </c>
      <c r="AB3" s="105" t="s">
        <v>32</v>
      </c>
      <c r="AC3" s="105" t="s">
        <v>33</v>
      </c>
      <c r="AD3" s="105" t="s">
        <v>34</v>
      </c>
      <c r="AE3" s="105" t="s">
        <v>35</v>
      </c>
      <c r="AF3" s="105" t="s">
        <v>36</v>
      </c>
      <c r="AG3" s="105" t="s">
        <v>37</v>
      </c>
      <c r="AH3" s="105" t="s">
        <v>38</v>
      </c>
      <c r="AI3" s="106" t="s">
        <v>17</v>
      </c>
      <c r="AJ3" s="106" t="s">
        <v>18</v>
      </c>
      <c r="AK3" s="106" t="s">
        <v>19</v>
      </c>
      <c r="AL3" s="106" t="s">
        <v>20</v>
      </c>
      <c r="AM3" s="105" t="s">
        <v>21</v>
      </c>
      <c r="AN3" s="105" t="s">
        <v>22</v>
      </c>
      <c r="AO3" s="107" t="s">
        <v>45</v>
      </c>
      <c r="AP3" s="108"/>
      <c r="AQ3" s="105" t="s">
        <v>14</v>
      </c>
      <c r="AR3" s="105" t="s">
        <v>15</v>
      </c>
      <c r="AS3" s="105" t="s">
        <v>17</v>
      </c>
      <c r="AT3" s="105" t="s">
        <v>18</v>
      </c>
      <c r="AU3" s="105" t="s">
        <v>19</v>
      </c>
      <c r="AV3" s="105" t="s">
        <v>20</v>
      </c>
      <c r="AW3" s="105" t="s">
        <v>23</v>
      </c>
      <c r="AX3" s="105" t="s">
        <v>24</v>
      </c>
      <c r="AY3" s="105" t="s">
        <v>21</v>
      </c>
      <c r="AZ3" s="105" t="s">
        <v>22</v>
      </c>
      <c r="BA3" s="106" t="s">
        <v>45</v>
      </c>
      <c r="BB3" s="103"/>
      <c r="BC3" s="103"/>
      <c r="BD3" s="105" t="s">
        <v>14</v>
      </c>
      <c r="BE3" s="9" t="s">
        <v>15</v>
      </c>
      <c r="BF3" s="9" t="s">
        <v>17</v>
      </c>
      <c r="BG3" s="9" t="s">
        <v>18</v>
      </c>
      <c r="BH3" s="9" t="s">
        <v>19</v>
      </c>
      <c r="BI3" s="9" t="s">
        <v>20</v>
      </c>
      <c r="BJ3" s="9" t="s">
        <v>21</v>
      </c>
      <c r="BK3" s="9" t="s">
        <v>22</v>
      </c>
      <c r="BL3" s="11" t="s">
        <v>45</v>
      </c>
    </row>
    <row r="4" spans="1:64" x14ac:dyDescent="0.15">
      <c r="A4" s="109" t="s">
        <v>253</v>
      </c>
      <c r="B4" s="110" t="s">
        <v>236</v>
      </c>
      <c r="C4" s="111">
        <v>103.3</v>
      </c>
      <c r="D4" s="111">
        <v>105.2</v>
      </c>
      <c r="E4" s="111">
        <v>104.4</v>
      </c>
      <c r="F4" s="111">
        <v>104.4</v>
      </c>
      <c r="G4" s="112">
        <v>102.6</v>
      </c>
      <c r="H4" s="112">
        <v>103.8</v>
      </c>
      <c r="I4" s="113">
        <v>623.69999999999993</v>
      </c>
      <c r="J4" s="114">
        <v>248.8</v>
      </c>
      <c r="K4" s="115"/>
      <c r="L4" s="103"/>
      <c r="M4" s="109" t="s">
        <v>324</v>
      </c>
      <c r="N4" s="110" t="s">
        <v>417</v>
      </c>
      <c r="O4" s="116">
        <v>92</v>
      </c>
      <c r="P4" s="116">
        <v>92</v>
      </c>
      <c r="Q4" s="116">
        <v>97</v>
      </c>
      <c r="R4" s="116">
        <v>90</v>
      </c>
      <c r="S4" s="117">
        <v>95</v>
      </c>
      <c r="T4" s="117">
        <v>94</v>
      </c>
      <c r="U4" s="118">
        <v>560</v>
      </c>
      <c r="V4" s="119">
        <v>13</v>
      </c>
      <c r="W4" s="115" t="s">
        <v>400</v>
      </c>
      <c r="X4" s="103"/>
      <c r="Y4" s="109" t="s">
        <v>253</v>
      </c>
      <c r="Z4" s="110" t="s">
        <v>236</v>
      </c>
      <c r="AA4" s="116">
        <v>95</v>
      </c>
      <c r="AB4" s="116">
        <v>93</v>
      </c>
      <c r="AC4" s="116">
        <v>94</v>
      </c>
      <c r="AD4" s="116">
        <v>98</v>
      </c>
      <c r="AE4" s="117">
        <v>96</v>
      </c>
      <c r="AF4" s="117">
        <v>96</v>
      </c>
      <c r="AG4" s="117">
        <v>95</v>
      </c>
      <c r="AH4" s="117">
        <v>95</v>
      </c>
      <c r="AI4" s="117">
        <v>95</v>
      </c>
      <c r="AJ4" s="117">
        <v>96</v>
      </c>
      <c r="AK4" s="117">
        <v>95</v>
      </c>
      <c r="AL4" s="117">
        <v>95</v>
      </c>
      <c r="AM4" s="118">
        <v>1143</v>
      </c>
      <c r="AN4" s="119">
        <v>40</v>
      </c>
      <c r="AO4" s="114">
        <v>450.6</v>
      </c>
      <c r="AP4" s="120"/>
      <c r="AQ4" s="109" t="s">
        <v>254</v>
      </c>
      <c r="AR4" s="110" t="s">
        <v>423</v>
      </c>
      <c r="AS4" s="111">
        <v>99.1</v>
      </c>
      <c r="AT4" s="111">
        <v>98.4</v>
      </c>
      <c r="AU4" s="111">
        <v>102</v>
      </c>
      <c r="AV4" s="111">
        <v>100.6</v>
      </c>
      <c r="AW4" s="112">
        <v>99.8</v>
      </c>
      <c r="AX4" s="112">
        <v>102.6</v>
      </c>
      <c r="AY4" s="113">
        <v>602.5</v>
      </c>
      <c r="AZ4" s="115" t="s">
        <v>400</v>
      </c>
      <c r="BA4" s="105"/>
      <c r="BB4" s="103"/>
      <c r="BC4" s="103"/>
      <c r="BD4" s="105"/>
      <c r="BE4" s="9"/>
      <c r="BF4" s="9"/>
      <c r="BG4" s="9"/>
      <c r="BH4" s="9"/>
      <c r="BI4" s="9"/>
      <c r="BJ4" s="9"/>
      <c r="BK4" s="9"/>
      <c r="BL4" s="9"/>
    </row>
    <row r="5" spans="1:64" x14ac:dyDescent="0.15">
      <c r="A5" s="39" t="s">
        <v>265</v>
      </c>
      <c r="B5" s="43" t="s">
        <v>236</v>
      </c>
      <c r="C5" s="61">
        <v>102.5</v>
      </c>
      <c r="D5" s="61">
        <v>100.4</v>
      </c>
      <c r="E5" s="61">
        <v>104.3</v>
      </c>
      <c r="F5" s="61">
        <v>100.8</v>
      </c>
      <c r="G5" s="63">
        <v>101.8</v>
      </c>
      <c r="H5" s="63">
        <v>102.8</v>
      </c>
      <c r="I5" s="121">
        <v>612.6</v>
      </c>
      <c r="J5" s="84">
        <v>242.1</v>
      </c>
      <c r="K5" s="75"/>
      <c r="L5" s="103"/>
      <c r="M5" s="39" t="s">
        <v>326</v>
      </c>
      <c r="N5" s="43" t="s">
        <v>417</v>
      </c>
      <c r="O5" s="64">
        <v>89</v>
      </c>
      <c r="P5" s="64">
        <v>89</v>
      </c>
      <c r="Q5" s="64">
        <v>90</v>
      </c>
      <c r="R5" s="64">
        <v>90</v>
      </c>
      <c r="S5" s="65">
        <v>89</v>
      </c>
      <c r="T5" s="65">
        <v>96</v>
      </c>
      <c r="U5" s="66">
        <v>543</v>
      </c>
      <c r="V5" s="25">
        <v>6</v>
      </c>
      <c r="W5" s="75" t="s">
        <v>400</v>
      </c>
      <c r="X5" s="103"/>
      <c r="Y5" s="39" t="s">
        <v>254</v>
      </c>
      <c r="Z5" s="43" t="s">
        <v>423</v>
      </c>
      <c r="AA5" s="64">
        <v>92</v>
      </c>
      <c r="AB5" s="64">
        <v>90</v>
      </c>
      <c r="AC5" s="64">
        <v>97</v>
      </c>
      <c r="AD5" s="64">
        <v>93</v>
      </c>
      <c r="AE5" s="65">
        <v>98</v>
      </c>
      <c r="AF5" s="65">
        <v>96</v>
      </c>
      <c r="AG5" s="65">
        <v>99</v>
      </c>
      <c r="AH5" s="65">
        <v>96</v>
      </c>
      <c r="AI5" s="65">
        <v>80</v>
      </c>
      <c r="AJ5" s="65">
        <v>85</v>
      </c>
      <c r="AK5" s="65">
        <v>89</v>
      </c>
      <c r="AL5" s="65">
        <v>90</v>
      </c>
      <c r="AM5" s="66">
        <v>1105</v>
      </c>
      <c r="AN5" s="25">
        <v>33</v>
      </c>
      <c r="AO5" s="84">
        <v>439.1</v>
      </c>
      <c r="AP5" s="120"/>
      <c r="AQ5" s="39" t="s">
        <v>256</v>
      </c>
      <c r="AR5" s="43" t="s">
        <v>417</v>
      </c>
      <c r="AS5" s="61">
        <v>99.4</v>
      </c>
      <c r="AT5" s="61">
        <v>101.4</v>
      </c>
      <c r="AU5" s="61">
        <v>101.1</v>
      </c>
      <c r="AV5" s="61">
        <v>97.6</v>
      </c>
      <c r="AW5" s="63">
        <v>103.1</v>
      </c>
      <c r="AX5" s="63">
        <v>99.5</v>
      </c>
      <c r="AY5" s="121">
        <v>602.1</v>
      </c>
      <c r="AZ5" s="75" t="s">
        <v>400</v>
      </c>
      <c r="BA5" s="105"/>
      <c r="BB5" s="103"/>
      <c r="BC5" s="103"/>
      <c r="BD5" s="105"/>
      <c r="BE5" s="9"/>
      <c r="BF5" s="9"/>
      <c r="BG5" s="9"/>
      <c r="BH5" s="9"/>
      <c r="BI5" s="9"/>
      <c r="BJ5" s="9"/>
      <c r="BK5" s="9"/>
      <c r="BL5" s="9"/>
    </row>
    <row r="6" spans="1:64" ht="14.25" thickBot="1" x14ac:dyDescent="0.2">
      <c r="A6" s="39" t="s">
        <v>421</v>
      </c>
      <c r="B6" s="43" t="s">
        <v>422</v>
      </c>
      <c r="C6" s="61">
        <v>101.9</v>
      </c>
      <c r="D6" s="61">
        <v>101.4</v>
      </c>
      <c r="E6" s="61">
        <v>103.6</v>
      </c>
      <c r="F6" s="61">
        <v>102</v>
      </c>
      <c r="G6" s="63">
        <v>102.6</v>
      </c>
      <c r="H6" s="63">
        <v>102.4</v>
      </c>
      <c r="I6" s="121">
        <v>613.9</v>
      </c>
      <c r="J6" s="84">
        <v>221.8</v>
      </c>
      <c r="K6" s="76"/>
      <c r="L6" s="103"/>
      <c r="M6" s="39" t="s">
        <v>418</v>
      </c>
      <c r="N6" s="43" t="s">
        <v>419</v>
      </c>
      <c r="O6" s="64">
        <v>90</v>
      </c>
      <c r="P6" s="64">
        <v>91</v>
      </c>
      <c r="Q6" s="64">
        <v>89</v>
      </c>
      <c r="R6" s="64">
        <v>94</v>
      </c>
      <c r="S6" s="65">
        <v>90</v>
      </c>
      <c r="T6" s="65">
        <v>84</v>
      </c>
      <c r="U6" s="66">
        <v>538</v>
      </c>
      <c r="V6" s="25">
        <v>6</v>
      </c>
      <c r="W6" s="76" t="s">
        <v>400</v>
      </c>
      <c r="X6" s="103"/>
      <c r="Y6" s="39" t="s">
        <v>259</v>
      </c>
      <c r="Z6" s="43" t="s">
        <v>234</v>
      </c>
      <c r="AA6" s="64">
        <v>89</v>
      </c>
      <c r="AB6" s="64">
        <v>90</v>
      </c>
      <c r="AC6" s="64">
        <v>91</v>
      </c>
      <c r="AD6" s="64">
        <v>86</v>
      </c>
      <c r="AE6" s="65">
        <v>94</v>
      </c>
      <c r="AF6" s="65">
        <v>99</v>
      </c>
      <c r="AG6" s="65">
        <v>98</v>
      </c>
      <c r="AH6" s="65">
        <v>94</v>
      </c>
      <c r="AI6" s="65">
        <v>89</v>
      </c>
      <c r="AJ6" s="65">
        <v>93</v>
      </c>
      <c r="AK6" s="65">
        <v>94</v>
      </c>
      <c r="AL6" s="65">
        <v>84</v>
      </c>
      <c r="AM6" s="66">
        <v>1101</v>
      </c>
      <c r="AN6" s="25">
        <v>27</v>
      </c>
      <c r="AO6" s="84">
        <v>415.5</v>
      </c>
      <c r="AP6" s="104"/>
      <c r="AQ6" s="39" t="s">
        <v>271</v>
      </c>
      <c r="AR6" s="43" t="s">
        <v>423</v>
      </c>
      <c r="AS6" s="61">
        <v>99.7</v>
      </c>
      <c r="AT6" s="61">
        <v>96.2</v>
      </c>
      <c r="AU6" s="61">
        <v>102.8</v>
      </c>
      <c r="AV6" s="61">
        <v>99</v>
      </c>
      <c r="AW6" s="63">
        <v>102.2</v>
      </c>
      <c r="AX6" s="63">
        <v>101.2</v>
      </c>
      <c r="AY6" s="121">
        <v>601.1</v>
      </c>
      <c r="AZ6" s="76" t="s">
        <v>400</v>
      </c>
      <c r="BA6" s="122"/>
      <c r="BB6" s="103"/>
      <c r="BC6" s="103"/>
      <c r="BD6" s="123"/>
      <c r="BE6" s="19"/>
      <c r="BF6" s="19"/>
      <c r="BG6" s="19"/>
      <c r="BH6" s="19"/>
      <c r="BI6" s="19"/>
      <c r="BJ6" s="19"/>
      <c r="BK6" s="19"/>
      <c r="BL6" s="19"/>
    </row>
    <row r="7" spans="1:64" x14ac:dyDescent="0.15">
      <c r="A7" s="39" t="s">
        <v>259</v>
      </c>
      <c r="B7" s="43" t="s">
        <v>234</v>
      </c>
      <c r="C7" s="61">
        <v>100.8</v>
      </c>
      <c r="D7" s="61">
        <v>103.5</v>
      </c>
      <c r="E7" s="61">
        <v>102</v>
      </c>
      <c r="F7" s="61">
        <v>100.8</v>
      </c>
      <c r="G7" s="63">
        <v>102.6</v>
      </c>
      <c r="H7" s="63">
        <v>100.1</v>
      </c>
      <c r="I7" s="121">
        <v>609.80000000000007</v>
      </c>
      <c r="J7" s="84">
        <v>197.9</v>
      </c>
      <c r="K7" s="76"/>
      <c r="L7" s="103"/>
      <c r="M7" s="50" t="s">
        <v>259</v>
      </c>
      <c r="N7" s="124" t="s">
        <v>234</v>
      </c>
      <c r="O7" s="125">
        <v>81</v>
      </c>
      <c r="P7" s="125">
        <v>75</v>
      </c>
      <c r="Q7" s="125">
        <v>82</v>
      </c>
      <c r="R7" s="125">
        <v>76</v>
      </c>
      <c r="S7" s="126">
        <v>82</v>
      </c>
      <c r="T7" s="126">
        <v>72</v>
      </c>
      <c r="U7" s="127">
        <v>468</v>
      </c>
      <c r="V7" s="128">
        <v>4</v>
      </c>
      <c r="W7" s="129" t="s">
        <v>400</v>
      </c>
      <c r="X7" s="103"/>
      <c r="Y7" s="39" t="s">
        <v>283</v>
      </c>
      <c r="Z7" s="43" t="s">
        <v>417</v>
      </c>
      <c r="AA7" s="64">
        <v>87</v>
      </c>
      <c r="AB7" s="64">
        <v>90</v>
      </c>
      <c r="AC7" s="64">
        <v>89</v>
      </c>
      <c r="AD7" s="64">
        <v>90</v>
      </c>
      <c r="AE7" s="65">
        <v>92</v>
      </c>
      <c r="AF7" s="65">
        <v>95</v>
      </c>
      <c r="AG7" s="65">
        <v>93</v>
      </c>
      <c r="AH7" s="65">
        <v>93</v>
      </c>
      <c r="AI7" s="65">
        <v>85</v>
      </c>
      <c r="AJ7" s="65">
        <v>91</v>
      </c>
      <c r="AK7" s="65">
        <v>87</v>
      </c>
      <c r="AL7" s="65">
        <v>83</v>
      </c>
      <c r="AM7" s="66">
        <v>1075</v>
      </c>
      <c r="AN7" s="25">
        <v>19</v>
      </c>
      <c r="AO7" s="84">
        <v>399.9</v>
      </c>
      <c r="AP7" s="104"/>
      <c r="AQ7" s="39" t="s">
        <v>260</v>
      </c>
      <c r="AR7" s="43" t="s">
        <v>423</v>
      </c>
      <c r="AS7" s="61">
        <v>99.7</v>
      </c>
      <c r="AT7" s="61">
        <v>102.1</v>
      </c>
      <c r="AU7" s="61">
        <v>101.8</v>
      </c>
      <c r="AV7" s="61">
        <v>99.2</v>
      </c>
      <c r="AW7" s="63">
        <v>99.6</v>
      </c>
      <c r="AX7" s="63">
        <v>98.4</v>
      </c>
      <c r="AY7" s="121">
        <v>600.79999999999995</v>
      </c>
      <c r="AZ7" s="76" t="s">
        <v>400</v>
      </c>
      <c r="BA7" s="103"/>
      <c r="BB7" s="103"/>
      <c r="BC7" s="103"/>
      <c r="BD7" s="104" t="s">
        <v>60</v>
      </c>
      <c r="BE7" s="13"/>
      <c r="BF7" s="13"/>
      <c r="BG7" s="13"/>
      <c r="BH7" s="13"/>
      <c r="BI7" s="13"/>
      <c r="BJ7" s="13"/>
      <c r="BK7" s="13"/>
      <c r="BL7" s="13"/>
    </row>
    <row r="8" spans="1:64" x14ac:dyDescent="0.15">
      <c r="A8" s="156" t="s">
        <v>257</v>
      </c>
      <c r="B8" s="43" t="s">
        <v>419</v>
      </c>
      <c r="C8" s="61">
        <v>101.8</v>
      </c>
      <c r="D8" s="61">
        <v>99.7</v>
      </c>
      <c r="E8" s="61">
        <v>101.5</v>
      </c>
      <c r="F8" s="61">
        <v>103.7</v>
      </c>
      <c r="G8" s="63">
        <v>100.5</v>
      </c>
      <c r="H8" s="63">
        <v>100.4</v>
      </c>
      <c r="I8" s="121">
        <v>607.6</v>
      </c>
      <c r="J8" s="84">
        <v>177.3</v>
      </c>
      <c r="K8" s="76"/>
      <c r="L8" s="103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3"/>
      <c r="Y8" s="39" t="s">
        <v>256</v>
      </c>
      <c r="Z8" s="43" t="s">
        <v>417</v>
      </c>
      <c r="AA8" s="64">
        <v>93</v>
      </c>
      <c r="AB8" s="64">
        <v>91</v>
      </c>
      <c r="AC8" s="64">
        <v>90</v>
      </c>
      <c r="AD8" s="64">
        <v>87</v>
      </c>
      <c r="AE8" s="65">
        <v>95</v>
      </c>
      <c r="AF8" s="65">
        <v>99</v>
      </c>
      <c r="AG8" s="65">
        <v>94</v>
      </c>
      <c r="AH8" s="65">
        <v>95</v>
      </c>
      <c r="AI8" s="65">
        <v>84</v>
      </c>
      <c r="AJ8" s="65">
        <v>90</v>
      </c>
      <c r="AK8" s="65">
        <v>88</v>
      </c>
      <c r="AL8" s="65">
        <v>85</v>
      </c>
      <c r="AM8" s="66">
        <v>1091</v>
      </c>
      <c r="AN8" s="25">
        <v>18</v>
      </c>
      <c r="AO8" s="84">
        <v>389.2</v>
      </c>
      <c r="AP8" s="103"/>
      <c r="AQ8" s="39" t="s">
        <v>266</v>
      </c>
      <c r="AR8" s="43" t="s">
        <v>417</v>
      </c>
      <c r="AS8" s="61">
        <v>101.9</v>
      </c>
      <c r="AT8" s="61">
        <v>97.9</v>
      </c>
      <c r="AU8" s="61">
        <v>98</v>
      </c>
      <c r="AV8" s="61">
        <v>97.6</v>
      </c>
      <c r="AW8" s="63">
        <v>100.4</v>
      </c>
      <c r="AX8" s="63">
        <v>99</v>
      </c>
      <c r="AY8" s="121">
        <v>594.79999999999995</v>
      </c>
      <c r="AZ8" s="76" t="s">
        <v>400</v>
      </c>
      <c r="BA8" s="106" t="s">
        <v>45</v>
      </c>
      <c r="BB8" s="103"/>
      <c r="BC8" s="103"/>
      <c r="BD8" s="105" t="s">
        <v>14</v>
      </c>
      <c r="BE8" s="9" t="s">
        <v>15</v>
      </c>
      <c r="BF8" s="9" t="s">
        <v>17</v>
      </c>
      <c r="BG8" s="9" t="s">
        <v>18</v>
      </c>
      <c r="BH8" s="9" t="s">
        <v>19</v>
      </c>
      <c r="BI8" s="9" t="s">
        <v>20</v>
      </c>
      <c r="BJ8" s="9" t="s">
        <v>21</v>
      </c>
      <c r="BK8" s="9" t="s">
        <v>22</v>
      </c>
      <c r="BL8" s="11" t="s">
        <v>45</v>
      </c>
    </row>
    <row r="9" spans="1:64" x14ac:dyDescent="0.15">
      <c r="A9" s="39" t="s">
        <v>266</v>
      </c>
      <c r="B9" s="43" t="s">
        <v>417</v>
      </c>
      <c r="C9" s="61">
        <v>100.1</v>
      </c>
      <c r="D9" s="61">
        <v>102.2</v>
      </c>
      <c r="E9" s="61">
        <v>101.6</v>
      </c>
      <c r="F9" s="61">
        <v>103.3</v>
      </c>
      <c r="G9" s="63">
        <v>103.4</v>
      </c>
      <c r="H9" s="63">
        <v>103.2</v>
      </c>
      <c r="I9" s="121">
        <v>613.80000000000007</v>
      </c>
      <c r="J9" s="84">
        <v>157.6</v>
      </c>
      <c r="K9" s="76"/>
      <c r="L9" s="103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3"/>
      <c r="Y9" s="39" t="s">
        <v>266</v>
      </c>
      <c r="Z9" s="43" t="s">
        <v>417</v>
      </c>
      <c r="AA9" s="64">
        <v>91</v>
      </c>
      <c r="AB9" s="64">
        <v>95</v>
      </c>
      <c r="AC9" s="64">
        <v>93</v>
      </c>
      <c r="AD9" s="64">
        <v>89</v>
      </c>
      <c r="AE9" s="65">
        <v>94</v>
      </c>
      <c r="AF9" s="65">
        <v>94</v>
      </c>
      <c r="AG9" s="65">
        <v>95</v>
      </c>
      <c r="AH9" s="65">
        <v>96</v>
      </c>
      <c r="AI9" s="65">
        <v>94</v>
      </c>
      <c r="AJ9" s="65">
        <v>84</v>
      </c>
      <c r="AK9" s="65">
        <v>87</v>
      </c>
      <c r="AL9" s="65">
        <v>90</v>
      </c>
      <c r="AM9" s="66">
        <v>1102</v>
      </c>
      <c r="AN9" s="25">
        <v>30</v>
      </c>
      <c r="AO9" s="84">
        <v>376.4</v>
      </c>
      <c r="AP9" s="103"/>
      <c r="AQ9" s="39" t="s">
        <v>281</v>
      </c>
      <c r="AR9" s="43" t="s">
        <v>234</v>
      </c>
      <c r="AS9" s="61">
        <v>98.1</v>
      </c>
      <c r="AT9" s="61">
        <v>97.2</v>
      </c>
      <c r="AU9" s="61">
        <v>100.3</v>
      </c>
      <c r="AV9" s="61">
        <v>99</v>
      </c>
      <c r="AW9" s="63">
        <v>97.1</v>
      </c>
      <c r="AX9" s="63">
        <v>100.5</v>
      </c>
      <c r="AY9" s="121">
        <v>592.20000000000005</v>
      </c>
      <c r="AZ9" s="76" t="s">
        <v>400</v>
      </c>
      <c r="BA9" s="105"/>
      <c r="BB9" s="103"/>
      <c r="BC9" s="103"/>
      <c r="BD9" s="105"/>
      <c r="BE9" s="9"/>
      <c r="BF9" s="9"/>
      <c r="BG9" s="9"/>
      <c r="BH9" s="9"/>
      <c r="BI9" s="9"/>
      <c r="BJ9" s="9"/>
      <c r="BK9" s="9"/>
      <c r="BL9" s="9"/>
    </row>
    <row r="10" spans="1:64" ht="14.25" thickBot="1" x14ac:dyDescent="0.2">
      <c r="A10" s="39" t="s">
        <v>254</v>
      </c>
      <c r="B10" s="43" t="s">
        <v>423</v>
      </c>
      <c r="C10" s="61">
        <v>101.9</v>
      </c>
      <c r="D10" s="61">
        <v>101.4</v>
      </c>
      <c r="E10" s="61">
        <v>102.5</v>
      </c>
      <c r="F10" s="61">
        <v>101.2</v>
      </c>
      <c r="G10" s="63">
        <v>102</v>
      </c>
      <c r="H10" s="63">
        <v>100.8</v>
      </c>
      <c r="I10" s="121">
        <v>609.79999999999995</v>
      </c>
      <c r="J10" s="84">
        <v>135.30000000000001</v>
      </c>
      <c r="K10" s="76"/>
      <c r="L10" s="103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03"/>
      <c r="Y10" s="39" t="s">
        <v>260</v>
      </c>
      <c r="Z10" s="43" t="s">
        <v>423</v>
      </c>
      <c r="AA10" s="64">
        <v>87</v>
      </c>
      <c r="AB10" s="64">
        <v>88</v>
      </c>
      <c r="AC10" s="64">
        <v>88</v>
      </c>
      <c r="AD10" s="64">
        <v>91</v>
      </c>
      <c r="AE10" s="65">
        <v>95</v>
      </c>
      <c r="AF10" s="65">
        <v>96</v>
      </c>
      <c r="AG10" s="65">
        <v>95</v>
      </c>
      <c r="AH10" s="65">
        <v>97</v>
      </c>
      <c r="AI10" s="65">
        <v>86</v>
      </c>
      <c r="AJ10" s="65">
        <v>90</v>
      </c>
      <c r="AK10" s="65">
        <v>92</v>
      </c>
      <c r="AL10" s="65">
        <v>90</v>
      </c>
      <c r="AM10" s="66">
        <v>1095</v>
      </c>
      <c r="AN10" s="25">
        <v>27</v>
      </c>
      <c r="AO10" s="84">
        <v>367.5</v>
      </c>
      <c r="AP10" s="103"/>
      <c r="AQ10" s="39" t="s">
        <v>308</v>
      </c>
      <c r="AR10" s="43" t="s">
        <v>234</v>
      </c>
      <c r="AS10" s="61">
        <v>95</v>
      </c>
      <c r="AT10" s="61">
        <v>98.4</v>
      </c>
      <c r="AU10" s="61">
        <v>100.8</v>
      </c>
      <c r="AV10" s="61">
        <v>99.2</v>
      </c>
      <c r="AW10" s="63">
        <v>99.2</v>
      </c>
      <c r="AX10" s="63">
        <v>96.6</v>
      </c>
      <c r="AY10" s="121">
        <v>589.19999999999993</v>
      </c>
      <c r="AZ10" s="76" t="s">
        <v>400</v>
      </c>
      <c r="BA10" s="105"/>
      <c r="BB10" s="103"/>
      <c r="BC10" s="103"/>
      <c r="BD10" s="105"/>
      <c r="BE10" s="9"/>
      <c r="BF10" s="9"/>
      <c r="BG10" s="9"/>
      <c r="BH10" s="9"/>
      <c r="BI10" s="9"/>
      <c r="BJ10" s="9"/>
      <c r="BK10" s="9"/>
      <c r="BL10" s="9"/>
    </row>
    <row r="11" spans="1:64" ht="14.25" thickBot="1" x14ac:dyDescent="0.2">
      <c r="A11" s="41" t="s">
        <v>424</v>
      </c>
      <c r="B11" s="46" t="s">
        <v>425</v>
      </c>
      <c r="C11" s="71">
        <v>102.5</v>
      </c>
      <c r="D11" s="71">
        <v>102.7</v>
      </c>
      <c r="E11" s="71">
        <v>101.4</v>
      </c>
      <c r="F11" s="71">
        <v>100.1</v>
      </c>
      <c r="G11" s="72">
        <v>100.5</v>
      </c>
      <c r="H11" s="72">
        <v>101.2</v>
      </c>
      <c r="I11" s="130">
        <v>608.40000000000009</v>
      </c>
      <c r="J11" s="131">
        <v>115.5</v>
      </c>
      <c r="K11" s="78"/>
      <c r="L11" s="103"/>
      <c r="M11" s="132" t="s">
        <v>27</v>
      </c>
      <c r="N11" s="132"/>
      <c r="O11" s="132"/>
      <c r="P11" s="132"/>
      <c r="Q11" s="132"/>
      <c r="R11" s="132"/>
      <c r="S11" s="104"/>
      <c r="T11" s="104"/>
      <c r="U11" s="104"/>
      <c r="V11" s="104"/>
      <c r="W11" s="104"/>
      <c r="X11" s="103"/>
      <c r="Y11" s="50" t="s">
        <v>281</v>
      </c>
      <c r="Z11" s="124" t="s">
        <v>234</v>
      </c>
      <c r="AA11" s="125">
        <v>91</v>
      </c>
      <c r="AB11" s="125">
        <v>88</v>
      </c>
      <c r="AC11" s="125">
        <v>89</v>
      </c>
      <c r="AD11" s="125">
        <v>92</v>
      </c>
      <c r="AE11" s="126">
        <v>95</v>
      </c>
      <c r="AF11" s="126">
        <v>95</v>
      </c>
      <c r="AG11" s="126">
        <v>96</v>
      </c>
      <c r="AH11" s="126">
        <v>96</v>
      </c>
      <c r="AI11" s="126">
        <v>84</v>
      </c>
      <c r="AJ11" s="126">
        <v>86</v>
      </c>
      <c r="AK11" s="126">
        <v>87</v>
      </c>
      <c r="AL11" s="126">
        <v>94</v>
      </c>
      <c r="AM11" s="127">
        <v>1093</v>
      </c>
      <c r="AN11" s="128">
        <v>22</v>
      </c>
      <c r="AO11" s="133">
        <v>366.3</v>
      </c>
      <c r="AP11" s="103"/>
      <c r="AQ11" s="39" t="s">
        <v>270</v>
      </c>
      <c r="AR11" s="43" t="s">
        <v>232</v>
      </c>
      <c r="AS11" s="61">
        <v>98</v>
      </c>
      <c r="AT11" s="61">
        <v>95.2</v>
      </c>
      <c r="AU11" s="61">
        <v>101.2</v>
      </c>
      <c r="AV11" s="61">
        <v>94.8</v>
      </c>
      <c r="AW11" s="63">
        <v>95.8</v>
      </c>
      <c r="AX11" s="63">
        <v>99.1</v>
      </c>
      <c r="AY11" s="121">
        <v>584.1</v>
      </c>
      <c r="AZ11" s="76" t="s">
        <v>400</v>
      </c>
      <c r="BA11" s="122"/>
      <c r="BB11" s="103"/>
      <c r="BC11" s="103"/>
      <c r="BD11" s="103"/>
    </row>
    <row r="12" spans="1:64" ht="14.25" thickBot="1" x14ac:dyDescent="0.2">
      <c r="A12" s="109" t="s">
        <v>260</v>
      </c>
      <c r="B12" s="110" t="s">
        <v>423</v>
      </c>
      <c r="C12" s="111">
        <v>100.6</v>
      </c>
      <c r="D12" s="111">
        <v>101.5</v>
      </c>
      <c r="E12" s="111">
        <v>102.9</v>
      </c>
      <c r="F12" s="111">
        <v>98.1</v>
      </c>
      <c r="G12" s="112">
        <v>99.5</v>
      </c>
      <c r="H12" s="112">
        <v>100.2</v>
      </c>
      <c r="I12" s="113">
        <v>602.80000000000007</v>
      </c>
      <c r="J12" s="134"/>
      <c r="K12" s="135" t="s">
        <v>400</v>
      </c>
      <c r="L12" s="103"/>
      <c r="M12" s="105" t="s">
        <v>14</v>
      </c>
      <c r="N12" s="105" t="s">
        <v>15</v>
      </c>
      <c r="O12" s="105" t="s">
        <v>17</v>
      </c>
      <c r="P12" s="105" t="s">
        <v>18</v>
      </c>
      <c r="Q12" s="105" t="s">
        <v>19</v>
      </c>
      <c r="R12" s="105" t="s">
        <v>20</v>
      </c>
      <c r="S12" s="105" t="s">
        <v>21</v>
      </c>
      <c r="T12" s="105" t="s">
        <v>22</v>
      </c>
      <c r="U12" s="106" t="s">
        <v>45</v>
      </c>
      <c r="V12" s="104"/>
      <c r="W12" s="104"/>
      <c r="X12" s="103"/>
      <c r="Y12" s="109" t="s">
        <v>271</v>
      </c>
      <c r="Z12" s="110" t="s">
        <v>423</v>
      </c>
      <c r="AA12" s="116">
        <v>86</v>
      </c>
      <c r="AB12" s="116">
        <v>90</v>
      </c>
      <c r="AC12" s="116">
        <v>90</v>
      </c>
      <c r="AD12" s="116">
        <v>93</v>
      </c>
      <c r="AE12" s="117">
        <v>92</v>
      </c>
      <c r="AF12" s="117">
        <v>95</v>
      </c>
      <c r="AG12" s="117">
        <v>93</v>
      </c>
      <c r="AH12" s="117">
        <v>96</v>
      </c>
      <c r="AI12" s="117">
        <v>79</v>
      </c>
      <c r="AJ12" s="117">
        <v>89</v>
      </c>
      <c r="AK12" s="117">
        <v>85</v>
      </c>
      <c r="AL12" s="117">
        <v>83</v>
      </c>
      <c r="AM12" s="118">
        <v>1071</v>
      </c>
      <c r="AN12" s="119">
        <v>17</v>
      </c>
      <c r="AO12" s="136"/>
      <c r="AP12" s="103"/>
      <c r="AQ12" s="39" t="s">
        <v>268</v>
      </c>
      <c r="AR12" s="43" t="s">
        <v>232</v>
      </c>
      <c r="AS12" s="61">
        <v>96.6</v>
      </c>
      <c r="AT12" s="61">
        <v>98.3</v>
      </c>
      <c r="AU12" s="61">
        <v>95.1</v>
      </c>
      <c r="AV12" s="61">
        <v>93</v>
      </c>
      <c r="AW12" s="63">
        <v>99.6</v>
      </c>
      <c r="AX12" s="63">
        <v>98.5</v>
      </c>
      <c r="AY12" s="121">
        <v>581.1</v>
      </c>
      <c r="AZ12" s="76" t="s">
        <v>400</v>
      </c>
      <c r="BA12" s="103"/>
      <c r="BB12" s="103"/>
      <c r="BC12" s="103"/>
      <c r="BD12" s="122"/>
      <c r="BE12" s="10"/>
      <c r="BF12" s="10"/>
      <c r="BG12" s="10"/>
      <c r="BH12" s="10"/>
      <c r="BI12" s="10"/>
      <c r="BJ12" s="10"/>
      <c r="BK12" s="10"/>
      <c r="BL12" s="10"/>
    </row>
    <row r="13" spans="1:64" x14ac:dyDescent="0.15">
      <c r="A13" s="156" t="s">
        <v>252</v>
      </c>
      <c r="B13" s="43" t="s">
        <v>236</v>
      </c>
      <c r="C13" s="61">
        <v>100.7</v>
      </c>
      <c r="D13" s="61">
        <v>100.4</v>
      </c>
      <c r="E13" s="61">
        <v>98.9</v>
      </c>
      <c r="F13" s="61">
        <v>102.1</v>
      </c>
      <c r="G13" s="63">
        <v>101.8</v>
      </c>
      <c r="H13" s="63">
        <v>98.5</v>
      </c>
      <c r="I13" s="121">
        <v>602.40000000000009</v>
      </c>
      <c r="J13" s="137"/>
      <c r="K13" s="138" t="s">
        <v>400</v>
      </c>
      <c r="L13" s="103"/>
      <c r="M13" s="109" t="s">
        <v>378</v>
      </c>
      <c r="N13" s="110" t="s">
        <v>417</v>
      </c>
      <c r="O13" s="116">
        <v>89</v>
      </c>
      <c r="P13" s="116">
        <v>89</v>
      </c>
      <c r="Q13" s="116">
        <v>90</v>
      </c>
      <c r="R13" s="116">
        <v>90</v>
      </c>
      <c r="S13" s="117">
        <v>91</v>
      </c>
      <c r="T13" s="117">
        <v>88</v>
      </c>
      <c r="U13" s="118">
        <v>537</v>
      </c>
      <c r="V13" s="119">
        <v>5</v>
      </c>
      <c r="W13" s="115" t="s">
        <v>400</v>
      </c>
      <c r="X13" s="103"/>
      <c r="Y13" s="39" t="s">
        <v>265</v>
      </c>
      <c r="Z13" s="43" t="s">
        <v>236</v>
      </c>
      <c r="AA13" s="64">
        <v>80</v>
      </c>
      <c r="AB13" s="64">
        <v>87</v>
      </c>
      <c r="AC13" s="64">
        <v>85</v>
      </c>
      <c r="AD13" s="64">
        <v>89</v>
      </c>
      <c r="AE13" s="65">
        <v>82</v>
      </c>
      <c r="AF13" s="65">
        <v>96</v>
      </c>
      <c r="AG13" s="65">
        <v>93</v>
      </c>
      <c r="AH13" s="65">
        <v>92</v>
      </c>
      <c r="AI13" s="65">
        <v>90</v>
      </c>
      <c r="AJ13" s="65">
        <v>89</v>
      </c>
      <c r="AK13" s="65">
        <v>89</v>
      </c>
      <c r="AL13" s="65">
        <v>88</v>
      </c>
      <c r="AM13" s="66">
        <v>1060</v>
      </c>
      <c r="AN13" s="139">
        <v>13</v>
      </c>
      <c r="AO13" s="140"/>
      <c r="AP13" s="103"/>
      <c r="AQ13" s="39" t="s">
        <v>283</v>
      </c>
      <c r="AR13" s="43" t="s">
        <v>417</v>
      </c>
      <c r="AS13" s="61">
        <v>97.9</v>
      </c>
      <c r="AT13" s="61">
        <v>98</v>
      </c>
      <c r="AU13" s="61">
        <v>94.5</v>
      </c>
      <c r="AV13" s="61">
        <v>91.8</v>
      </c>
      <c r="AW13" s="63">
        <v>84.4</v>
      </c>
      <c r="AX13" s="63">
        <v>94.5</v>
      </c>
      <c r="AY13" s="121">
        <v>561.1</v>
      </c>
      <c r="AZ13" s="76" t="s">
        <v>400</v>
      </c>
      <c r="BA13" s="103"/>
      <c r="BB13" s="103"/>
      <c r="BC13" s="103"/>
      <c r="BD13" s="103"/>
    </row>
    <row r="14" spans="1:64" x14ac:dyDescent="0.15">
      <c r="A14" s="39" t="s">
        <v>120</v>
      </c>
      <c r="B14" s="43" t="s">
        <v>236</v>
      </c>
      <c r="C14" s="61">
        <v>100.5</v>
      </c>
      <c r="D14" s="61">
        <v>98.8</v>
      </c>
      <c r="E14" s="61">
        <v>101.7</v>
      </c>
      <c r="F14" s="61">
        <v>97.5</v>
      </c>
      <c r="G14" s="63">
        <v>104.2</v>
      </c>
      <c r="H14" s="63">
        <v>99.4</v>
      </c>
      <c r="I14" s="121">
        <v>602.1</v>
      </c>
      <c r="J14" s="137"/>
      <c r="K14" s="138" t="s">
        <v>400</v>
      </c>
      <c r="L14" s="103"/>
      <c r="M14" s="39" t="s">
        <v>380</v>
      </c>
      <c r="N14" s="43" t="s">
        <v>417</v>
      </c>
      <c r="O14" s="64">
        <v>92</v>
      </c>
      <c r="P14" s="64">
        <v>86</v>
      </c>
      <c r="Q14" s="64">
        <v>87</v>
      </c>
      <c r="R14" s="64">
        <v>88</v>
      </c>
      <c r="S14" s="65">
        <v>91</v>
      </c>
      <c r="T14" s="65">
        <v>92</v>
      </c>
      <c r="U14" s="66">
        <v>536</v>
      </c>
      <c r="V14" s="25">
        <v>8</v>
      </c>
      <c r="W14" s="75" t="s">
        <v>400</v>
      </c>
      <c r="X14" s="103"/>
      <c r="Y14" s="39" t="s">
        <v>268</v>
      </c>
      <c r="Z14" s="43" t="s">
        <v>232</v>
      </c>
      <c r="AA14" s="64">
        <v>85</v>
      </c>
      <c r="AB14" s="64">
        <v>86</v>
      </c>
      <c r="AC14" s="64">
        <v>89</v>
      </c>
      <c r="AD14" s="64">
        <v>89</v>
      </c>
      <c r="AE14" s="65">
        <v>93</v>
      </c>
      <c r="AF14" s="65">
        <v>96</v>
      </c>
      <c r="AG14" s="65">
        <v>93</v>
      </c>
      <c r="AH14" s="65">
        <v>92</v>
      </c>
      <c r="AI14" s="65">
        <v>85</v>
      </c>
      <c r="AJ14" s="65">
        <v>84</v>
      </c>
      <c r="AK14" s="65">
        <v>82</v>
      </c>
      <c r="AL14" s="65">
        <v>82</v>
      </c>
      <c r="AM14" s="66">
        <v>1056</v>
      </c>
      <c r="AN14" s="139">
        <v>17</v>
      </c>
      <c r="AO14" s="140"/>
      <c r="AP14" s="103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3"/>
      <c r="BB14" s="103"/>
      <c r="BC14" s="103"/>
      <c r="BD14" s="103"/>
    </row>
    <row r="15" spans="1:64" x14ac:dyDescent="0.15">
      <c r="A15" s="39" t="s">
        <v>268</v>
      </c>
      <c r="B15" s="43" t="s">
        <v>232</v>
      </c>
      <c r="C15" s="61">
        <v>101.3</v>
      </c>
      <c r="D15" s="61">
        <v>100</v>
      </c>
      <c r="E15" s="61">
        <v>100.4</v>
      </c>
      <c r="F15" s="61">
        <v>101.8</v>
      </c>
      <c r="G15" s="63">
        <v>98.1</v>
      </c>
      <c r="H15" s="63">
        <v>100.1</v>
      </c>
      <c r="I15" s="121">
        <v>601.70000000000005</v>
      </c>
      <c r="J15" s="137"/>
      <c r="K15" s="138" t="s">
        <v>400</v>
      </c>
      <c r="L15" s="103"/>
      <c r="M15" s="39" t="s">
        <v>379</v>
      </c>
      <c r="N15" s="43" t="s">
        <v>420</v>
      </c>
      <c r="O15" s="64">
        <v>90</v>
      </c>
      <c r="P15" s="64">
        <v>87</v>
      </c>
      <c r="Q15" s="64">
        <v>85</v>
      </c>
      <c r="R15" s="64">
        <v>93</v>
      </c>
      <c r="S15" s="65">
        <v>90</v>
      </c>
      <c r="T15" s="65">
        <v>88</v>
      </c>
      <c r="U15" s="66">
        <v>533</v>
      </c>
      <c r="V15" s="25">
        <v>8</v>
      </c>
      <c r="W15" s="76" t="s">
        <v>400</v>
      </c>
      <c r="X15" s="103"/>
      <c r="Y15" s="50" t="s">
        <v>286</v>
      </c>
      <c r="Z15" s="124" t="s">
        <v>236</v>
      </c>
      <c r="AA15" s="125">
        <v>87</v>
      </c>
      <c r="AB15" s="125">
        <v>81</v>
      </c>
      <c r="AC15" s="125">
        <v>79</v>
      </c>
      <c r="AD15" s="125">
        <v>81</v>
      </c>
      <c r="AE15" s="126">
        <v>91</v>
      </c>
      <c r="AF15" s="126">
        <v>85</v>
      </c>
      <c r="AG15" s="126">
        <v>88</v>
      </c>
      <c r="AH15" s="126">
        <v>85</v>
      </c>
      <c r="AI15" s="126">
        <v>58</v>
      </c>
      <c r="AJ15" s="126">
        <v>76</v>
      </c>
      <c r="AK15" s="126">
        <v>60</v>
      </c>
      <c r="AL15" s="126">
        <v>80</v>
      </c>
      <c r="AM15" s="127">
        <v>951</v>
      </c>
      <c r="AN15" s="141">
        <v>5</v>
      </c>
      <c r="AO15" s="140"/>
      <c r="AP15" s="103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3"/>
      <c r="BB15" s="103"/>
      <c r="BC15" s="103"/>
      <c r="BD15" s="103"/>
    </row>
    <row r="16" spans="1:64" ht="14.25" thickBot="1" x14ac:dyDescent="0.2">
      <c r="A16" s="39" t="s">
        <v>122</v>
      </c>
      <c r="B16" s="43" t="s">
        <v>236</v>
      </c>
      <c r="C16" s="61">
        <v>101.8</v>
      </c>
      <c r="D16" s="61">
        <v>98.6</v>
      </c>
      <c r="E16" s="61">
        <v>100.9</v>
      </c>
      <c r="F16" s="61">
        <v>98.8</v>
      </c>
      <c r="G16" s="63">
        <v>100.6</v>
      </c>
      <c r="H16" s="63">
        <v>99.8</v>
      </c>
      <c r="I16" s="121">
        <v>600.49999999999989</v>
      </c>
      <c r="J16" s="137"/>
      <c r="K16" s="138" t="s">
        <v>400</v>
      </c>
      <c r="L16" s="103"/>
      <c r="M16" s="105"/>
      <c r="N16" s="105"/>
      <c r="O16" s="105"/>
      <c r="P16" s="105"/>
      <c r="Q16" s="105"/>
      <c r="R16" s="105"/>
      <c r="S16" s="105"/>
      <c r="T16" s="105"/>
      <c r="U16" s="105"/>
      <c r="V16" s="104"/>
      <c r="W16" s="104"/>
      <c r="X16" s="103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42"/>
      <c r="AP16" s="103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03"/>
      <c r="BB16" s="103"/>
      <c r="BC16" s="103"/>
      <c r="BD16" s="103"/>
    </row>
    <row r="17" spans="1:56" x14ac:dyDescent="0.15">
      <c r="A17" s="39" t="s">
        <v>119</v>
      </c>
      <c r="B17" s="43" t="s">
        <v>236</v>
      </c>
      <c r="C17" s="61">
        <v>100.6</v>
      </c>
      <c r="D17" s="61">
        <v>96.9</v>
      </c>
      <c r="E17" s="61">
        <v>100.8</v>
      </c>
      <c r="F17" s="61">
        <v>100.3</v>
      </c>
      <c r="G17" s="63">
        <v>101.9</v>
      </c>
      <c r="H17" s="63">
        <v>99.5</v>
      </c>
      <c r="I17" s="121">
        <v>600</v>
      </c>
      <c r="J17" s="137"/>
      <c r="K17" s="138" t="s">
        <v>400</v>
      </c>
      <c r="L17" s="103"/>
      <c r="M17" s="105"/>
      <c r="N17" s="105"/>
      <c r="O17" s="105"/>
      <c r="P17" s="105"/>
      <c r="Q17" s="105"/>
      <c r="R17" s="105"/>
      <c r="S17" s="105"/>
      <c r="T17" s="105"/>
      <c r="U17" s="105"/>
      <c r="V17" s="104"/>
      <c r="W17" s="104"/>
      <c r="X17" s="103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42"/>
      <c r="AP17" s="103"/>
      <c r="AQ17" s="103" t="s">
        <v>58</v>
      </c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</row>
    <row r="18" spans="1:56" ht="14.25" thickBot="1" x14ac:dyDescent="0.2">
      <c r="A18" s="39" t="s">
        <v>426</v>
      </c>
      <c r="B18" s="43" t="s">
        <v>427</v>
      </c>
      <c r="C18" s="61">
        <v>99.7</v>
      </c>
      <c r="D18" s="61">
        <v>100.2</v>
      </c>
      <c r="E18" s="61">
        <v>97.7</v>
      </c>
      <c r="F18" s="61">
        <v>100.1</v>
      </c>
      <c r="G18" s="63">
        <v>98.4</v>
      </c>
      <c r="H18" s="63">
        <v>101.9</v>
      </c>
      <c r="I18" s="121">
        <v>598</v>
      </c>
      <c r="J18" s="137"/>
      <c r="K18" s="138" t="s">
        <v>400</v>
      </c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4"/>
      <c r="W18" s="104"/>
      <c r="X18" s="103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3"/>
      <c r="AJ18" s="123"/>
      <c r="AK18" s="123"/>
      <c r="AL18" s="123"/>
      <c r="AM18" s="123"/>
      <c r="AN18" s="123"/>
      <c r="AO18" s="123"/>
      <c r="AP18" s="103"/>
      <c r="AQ18" s="105" t="s">
        <v>14</v>
      </c>
      <c r="AR18" s="105" t="s">
        <v>15</v>
      </c>
      <c r="AS18" s="105" t="s">
        <v>17</v>
      </c>
      <c r="AT18" s="105" t="s">
        <v>18</v>
      </c>
      <c r="AU18" s="105" t="s">
        <v>19</v>
      </c>
      <c r="AV18" s="105" t="s">
        <v>20</v>
      </c>
      <c r="AW18" s="105" t="s">
        <v>23</v>
      </c>
      <c r="AX18" s="105" t="s">
        <v>24</v>
      </c>
      <c r="AY18" s="105" t="s">
        <v>21</v>
      </c>
      <c r="AZ18" s="105" t="s">
        <v>22</v>
      </c>
      <c r="BA18" s="103"/>
      <c r="BB18" s="103"/>
      <c r="BC18" s="103"/>
      <c r="BD18" s="103"/>
    </row>
    <row r="19" spans="1:56" ht="14.25" thickBot="1" x14ac:dyDescent="0.2">
      <c r="A19" s="39" t="s">
        <v>428</v>
      </c>
      <c r="B19" s="43" t="s">
        <v>429</v>
      </c>
      <c r="C19" s="61">
        <v>97.3</v>
      </c>
      <c r="D19" s="61">
        <v>98.9</v>
      </c>
      <c r="E19" s="61">
        <v>101.6</v>
      </c>
      <c r="F19" s="61">
        <v>99.9</v>
      </c>
      <c r="G19" s="63">
        <v>101.5</v>
      </c>
      <c r="H19" s="63">
        <v>97.7</v>
      </c>
      <c r="I19" s="121">
        <v>596.9</v>
      </c>
      <c r="J19" s="137"/>
      <c r="K19" s="138" t="s">
        <v>400</v>
      </c>
      <c r="L19" s="103"/>
      <c r="M19" s="122"/>
      <c r="N19" s="122"/>
      <c r="O19" s="122"/>
      <c r="P19" s="122"/>
      <c r="Q19" s="122"/>
      <c r="R19" s="122"/>
      <c r="S19" s="122"/>
      <c r="T19" s="122"/>
      <c r="U19" s="122"/>
      <c r="V19" s="103"/>
      <c r="W19" s="103"/>
      <c r="X19" s="103"/>
      <c r="Y19" s="103" t="s">
        <v>29</v>
      </c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9" t="s">
        <v>344</v>
      </c>
      <c r="AR19" s="110" t="s">
        <v>241</v>
      </c>
      <c r="AS19" s="111">
        <v>97.5</v>
      </c>
      <c r="AT19" s="111">
        <v>99.9</v>
      </c>
      <c r="AU19" s="111">
        <v>98.4</v>
      </c>
      <c r="AV19" s="111">
        <v>99.3</v>
      </c>
      <c r="AW19" s="112">
        <v>98.8</v>
      </c>
      <c r="AX19" s="112">
        <v>99.6</v>
      </c>
      <c r="AY19" s="113">
        <v>593.5</v>
      </c>
      <c r="AZ19" s="105"/>
      <c r="BA19" s="103"/>
      <c r="BB19" s="103"/>
      <c r="BC19" s="103"/>
      <c r="BD19" s="103"/>
    </row>
    <row r="20" spans="1:56" ht="14.25" thickBot="1" x14ac:dyDescent="0.2">
      <c r="A20" s="39" t="s">
        <v>269</v>
      </c>
      <c r="B20" s="43" t="s">
        <v>420</v>
      </c>
      <c r="C20" s="61">
        <v>99.5</v>
      </c>
      <c r="D20" s="61">
        <v>101.2</v>
      </c>
      <c r="E20" s="61">
        <v>100.4</v>
      </c>
      <c r="F20" s="61">
        <v>99.6</v>
      </c>
      <c r="G20" s="63">
        <v>95.5</v>
      </c>
      <c r="H20" s="63">
        <v>100.4</v>
      </c>
      <c r="I20" s="121">
        <v>596.6</v>
      </c>
      <c r="J20" s="137"/>
      <c r="K20" s="138" t="s">
        <v>400</v>
      </c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4"/>
      <c r="W20" s="103"/>
      <c r="X20" s="103"/>
      <c r="Y20" s="105" t="s">
        <v>14</v>
      </c>
      <c r="Z20" s="105" t="s">
        <v>15</v>
      </c>
      <c r="AA20" s="105" t="s">
        <v>17</v>
      </c>
      <c r="AB20" s="105" t="s">
        <v>18</v>
      </c>
      <c r="AC20" s="105" t="s">
        <v>19</v>
      </c>
      <c r="AD20" s="105" t="s">
        <v>20</v>
      </c>
      <c r="AE20" s="105" t="s">
        <v>23</v>
      </c>
      <c r="AF20" s="105" t="s">
        <v>24</v>
      </c>
      <c r="AG20" s="105" t="s">
        <v>21</v>
      </c>
      <c r="AH20" s="105" t="s">
        <v>22</v>
      </c>
      <c r="AI20" s="106" t="s">
        <v>45</v>
      </c>
      <c r="AJ20" s="103"/>
      <c r="AK20" s="103"/>
      <c r="AL20" s="103"/>
      <c r="AM20" s="103"/>
      <c r="AN20" s="103"/>
      <c r="AO20" s="103"/>
      <c r="AP20" s="103"/>
      <c r="AQ20" s="38" t="s">
        <v>355</v>
      </c>
      <c r="AR20" s="42" t="s">
        <v>232</v>
      </c>
      <c r="AS20" s="59">
        <v>89.5</v>
      </c>
      <c r="AT20" s="59">
        <v>88.6</v>
      </c>
      <c r="AU20" s="59">
        <v>96</v>
      </c>
      <c r="AV20" s="59">
        <v>99.6</v>
      </c>
      <c r="AW20" s="143">
        <v>94.9</v>
      </c>
      <c r="AX20" s="143">
        <v>92.1</v>
      </c>
      <c r="AY20" s="144">
        <v>560.70000000000005</v>
      </c>
      <c r="AZ20" s="105"/>
      <c r="BA20" s="103"/>
      <c r="BB20" s="103"/>
      <c r="BC20" s="103"/>
      <c r="BD20" s="103"/>
    </row>
    <row r="21" spans="1:56" ht="14.25" thickBot="1" x14ac:dyDescent="0.2">
      <c r="A21" s="39" t="s">
        <v>264</v>
      </c>
      <c r="B21" s="43" t="s">
        <v>234</v>
      </c>
      <c r="C21" s="61">
        <v>100.2</v>
      </c>
      <c r="D21" s="61">
        <v>99.1</v>
      </c>
      <c r="E21" s="61">
        <v>94.9</v>
      </c>
      <c r="F21" s="61">
        <v>101.1</v>
      </c>
      <c r="G21" s="63">
        <v>98.7</v>
      </c>
      <c r="H21" s="63">
        <v>101.4</v>
      </c>
      <c r="I21" s="121">
        <v>595.40000000000009</v>
      </c>
      <c r="J21" s="137"/>
      <c r="K21" s="138" t="s">
        <v>400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4"/>
      <c r="W21" s="103"/>
      <c r="X21" s="103"/>
      <c r="Y21" s="109" t="s">
        <v>340</v>
      </c>
      <c r="Z21" s="110" t="s">
        <v>417</v>
      </c>
      <c r="AA21" s="116">
        <v>96</v>
      </c>
      <c r="AB21" s="116">
        <v>93</v>
      </c>
      <c r="AC21" s="116">
        <v>91</v>
      </c>
      <c r="AD21" s="116">
        <v>93</v>
      </c>
      <c r="AE21" s="117">
        <v>96</v>
      </c>
      <c r="AF21" s="117">
        <v>97</v>
      </c>
      <c r="AG21" s="117">
        <v>97</v>
      </c>
      <c r="AH21" s="117">
        <v>96</v>
      </c>
      <c r="AI21" s="117">
        <v>91</v>
      </c>
      <c r="AJ21" s="117">
        <v>88</v>
      </c>
      <c r="AK21" s="117">
        <v>91</v>
      </c>
      <c r="AL21" s="117">
        <v>92</v>
      </c>
      <c r="AM21" s="118">
        <v>1121</v>
      </c>
      <c r="AN21" s="119">
        <v>28</v>
      </c>
      <c r="AO21" s="114">
        <v>441.6</v>
      </c>
      <c r="AP21" s="103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03"/>
      <c r="BB21" s="103"/>
      <c r="BC21" s="103"/>
      <c r="BD21" s="103"/>
    </row>
    <row r="22" spans="1:56" x14ac:dyDescent="0.15">
      <c r="A22" s="39" t="s">
        <v>261</v>
      </c>
      <c r="B22" s="43" t="s">
        <v>241</v>
      </c>
      <c r="C22" s="61">
        <v>99.3</v>
      </c>
      <c r="D22" s="61">
        <v>97.2</v>
      </c>
      <c r="E22" s="61">
        <v>99.4</v>
      </c>
      <c r="F22" s="61">
        <v>99</v>
      </c>
      <c r="G22" s="63">
        <v>100.3</v>
      </c>
      <c r="H22" s="63">
        <v>100.1</v>
      </c>
      <c r="I22" s="121">
        <v>595.29999999999995</v>
      </c>
      <c r="J22" s="137"/>
      <c r="K22" s="138" t="s">
        <v>400</v>
      </c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39" t="s">
        <v>339</v>
      </c>
      <c r="Z22" s="43" t="s">
        <v>423</v>
      </c>
      <c r="AA22" s="64">
        <v>95</v>
      </c>
      <c r="AB22" s="64">
        <v>92</v>
      </c>
      <c r="AC22" s="64">
        <v>96</v>
      </c>
      <c r="AD22" s="64">
        <v>89</v>
      </c>
      <c r="AE22" s="65">
        <v>99</v>
      </c>
      <c r="AF22" s="65">
        <v>95</v>
      </c>
      <c r="AG22" s="65">
        <v>96</v>
      </c>
      <c r="AH22" s="65">
        <v>97</v>
      </c>
      <c r="AI22" s="65">
        <v>89</v>
      </c>
      <c r="AJ22" s="65">
        <v>93</v>
      </c>
      <c r="AK22" s="65">
        <v>92</v>
      </c>
      <c r="AL22" s="65">
        <v>94</v>
      </c>
      <c r="AM22" s="66">
        <v>1127</v>
      </c>
      <c r="AN22" s="25">
        <v>35</v>
      </c>
      <c r="AO22" s="84">
        <v>441.2</v>
      </c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</row>
    <row r="23" spans="1:56" x14ac:dyDescent="0.15">
      <c r="A23" s="39" t="s">
        <v>255</v>
      </c>
      <c r="B23" s="43" t="s">
        <v>423</v>
      </c>
      <c r="C23" s="61">
        <v>99.7</v>
      </c>
      <c r="D23" s="61">
        <v>97.8</v>
      </c>
      <c r="E23" s="61">
        <v>97.9</v>
      </c>
      <c r="F23" s="61">
        <v>100.8</v>
      </c>
      <c r="G23" s="63">
        <v>98.9</v>
      </c>
      <c r="H23" s="63">
        <v>100</v>
      </c>
      <c r="I23" s="121">
        <v>595.1</v>
      </c>
      <c r="J23" s="137"/>
      <c r="K23" s="138" t="s">
        <v>400</v>
      </c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39" t="s">
        <v>343</v>
      </c>
      <c r="Z23" s="43" t="s">
        <v>417</v>
      </c>
      <c r="AA23" s="64">
        <v>90</v>
      </c>
      <c r="AB23" s="64">
        <v>92</v>
      </c>
      <c r="AC23" s="64">
        <v>90</v>
      </c>
      <c r="AD23" s="64">
        <v>99</v>
      </c>
      <c r="AE23" s="65">
        <v>98</v>
      </c>
      <c r="AF23" s="65">
        <v>97</v>
      </c>
      <c r="AG23" s="65">
        <v>95</v>
      </c>
      <c r="AH23" s="65">
        <v>98</v>
      </c>
      <c r="AI23" s="65">
        <v>95</v>
      </c>
      <c r="AJ23" s="65">
        <v>92</v>
      </c>
      <c r="AK23" s="65">
        <v>96</v>
      </c>
      <c r="AL23" s="65">
        <v>91</v>
      </c>
      <c r="AM23" s="66">
        <v>1133</v>
      </c>
      <c r="AN23" s="25">
        <v>34</v>
      </c>
      <c r="AO23" s="84">
        <v>426.8</v>
      </c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</row>
    <row r="24" spans="1:56" x14ac:dyDescent="0.15">
      <c r="A24" s="39" t="s">
        <v>128</v>
      </c>
      <c r="B24" s="43" t="s">
        <v>236</v>
      </c>
      <c r="C24" s="61">
        <v>98.3</v>
      </c>
      <c r="D24" s="61">
        <v>101.2</v>
      </c>
      <c r="E24" s="61">
        <v>97.2</v>
      </c>
      <c r="F24" s="61">
        <v>99</v>
      </c>
      <c r="G24" s="63">
        <v>97.8</v>
      </c>
      <c r="H24" s="63">
        <v>101.2</v>
      </c>
      <c r="I24" s="121">
        <v>594.70000000000005</v>
      </c>
      <c r="J24" s="137"/>
      <c r="K24" s="138" t="s">
        <v>400</v>
      </c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39" t="s">
        <v>125</v>
      </c>
      <c r="Z24" s="43" t="s">
        <v>236</v>
      </c>
      <c r="AA24" s="64">
        <v>95</v>
      </c>
      <c r="AB24" s="64">
        <v>97</v>
      </c>
      <c r="AC24" s="64">
        <v>93</v>
      </c>
      <c r="AD24" s="64">
        <v>93</v>
      </c>
      <c r="AE24" s="65">
        <v>95</v>
      </c>
      <c r="AF24" s="65">
        <v>98</v>
      </c>
      <c r="AG24" s="65">
        <v>92</v>
      </c>
      <c r="AH24" s="65">
        <v>98</v>
      </c>
      <c r="AI24" s="65">
        <v>88</v>
      </c>
      <c r="AJ24" s="65">
        <v>88</v>
      </c>
      <c r="AK24" s="65">
        <v>89</v>
      </c>
      <c r="AL24" s="65">
        <v>90</v>
      </c>
      <c r="AM24" s="66">
        <v>1116</v>
      </c>
      <c r="AN24" s="25">
        <v>29</v>
      </c>
      <c r="AO24" s="84">
        <v>413.5</v>
      </c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</row>
    <row r="25" spans="1:56" x14ac:dyDescent="0.15">
      <c r="A25" s="39" t="s">
        <v>430</v>
      </c>
      <c r="B25" s="43" t="s">
        <v>431</v>
      </c>
      <c r="C25" s="61">
        <v>100.4</v>
      </c>
      <c r="D25" s="61">
        <v>96.8</v>
      </c>
      <c r="E25" s="61">
        <v>101</v>
      </c>
      <c r="F25" s="61">
        <v>100.1</v>
      </c>
      <c r="G25" s="63">
        <v>97.4</v>
      </c>
      <c r="H25" s="63">
        <v>98.7</v>
      </c>
      <c r="I25" s="121">
        <v>594.4</v>
      </c>
      <c r="J25" s="137"/>
      <c r="K25" s="138" t="s">
        <v>400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39" t="s">
        <v>344</v>
      </c>
      <c r="Z25" s="43" t="s">
        <v>241</v>
      </c>
      <c r="AA25" s="64">
        <v>92</v>
      </c>
      <c r="AB25" s="64">
        <v>91</v>
      </c>
      <c r="AC25" s="64">
        <v>90</v>
      </c>
      <c r="AD25" s="64">
        <v>88</v>
      </c>
      <c r="AE25" s="65">
        <v>90</v>
      </c>
      <c r="AF25" s="65">
        <v>94</v>
      </c>
      <c r="AG25" s="65">
        <v>94</v>
      </c>
      <c r="AH25" s="65">
        <v>99</v>
      </c>
      <c r="AI25" s="65">
        <v>91</v>
      </c>
      <c r="AJ25" s="65">
        <v>95</v>
      </c>
      <c r="AK25" s="65">
        <v>94</v>
      </c>
      <c r="AL25" s="65">
        <v>87</v>
      </c>
      <c r="AM25" s="66">
        <v>1105</v>
      </c>
      <c r="AN25" s="25">
        <v>25</v>
      </c>
      <c r="AO25" s="84">
        <v>401.6</v>
      </c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</row>
    <row r="26" spans="1:56" x14ac:dyDescent="0.15">
      <c r="A26" s="39" t="s">
        <v>283</v>
      </c>
      <c r="B26" s="43" t="s">
        <v>417</v>
      </c>
      <c r="C26" s="61">
        <v>100.1</v>
      </c>
      <c r="D26" s="61">
        <v>97.3</v>
      </c>
      <c r="E26" s="61">
        <v>98.2</v>
      </c>
      <c r="F26" s="61">
        <v>99.6</v>
      </c>
      <c r="G26" s="63">
        <v>99</v>
      </c>
      <c r="H26" s="63">
        <v>98.3</v>
      </c>
      <c r="I26" s="121">
        <v>592.49999999999989</v>
      </c>
      <c r="J26" s="137"/>
      <c r="K26" s="138" t="s">
        <v>400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39" t="s">
        <v>341</v>
      </c>
      <c r="Z26" s="43" t="s">
        <v>417</v>
      </c>
      <c r="AA26" s="64">
        <v>94</v>
      </c>
      <c r="AB26" s="64">
        <v>98</v>
      </c>
      <c r="AC26" s="64">
        <v>92</v>
      </c>
      <c r="AD26" s="64">
        <v>95</v>
      </c>
      <c r="AE26" s="65">
        <v>97</v>
      </c>
      <c r="AF26" s="65">
        <v>99</v>
      </c>
      <c r="AG26" s="65">
        <v>98</v>
      </c>
      <c r="AH26" s="65">
        <v>95</v>
      </c>
      <c r="AI26" s="65">
        <v>95</v>
      </c>
      <c r="AJ26" s="65">
        <v>85</v>
      </c>
      <c r="AK26" s="65">
        <v>92</v>
      </c>
      <c r="AL26" s="65">
        <v>93</v>
      </c>
      <c r="AM26" s="66">
        <v>1133</v>
      </c>
      <c r="AN26" s="25">
        <v>33</v>
      </c>
      <c r="AO26" s="84">
        <v>388.3</v>
      </c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</row>
    <row r="27" spans="1:56" x14ac:dyDescent="0.15">
      <c r="A27" s="39" t="s">
        <v>171</v>
      </c>
      <c r="B27" s="43" t="s">
        <v>243</v>
      </c>
      <c r="C27" s="61">
        <v>95.6</v>
      </c>
      <c r="D27" s="61">
        <v>100.1</v>
      </c>
      <c r="E27" s="61">
        <v>98.5</v>
      </c>
      <c r="F27" s="61">
        <v>100.4</v>
      </c>
      <c r="G27" s="63">
        <v>99.2</v>
      </c>
      <c r="H27" s="63">
        <v>98.6</v>
      </c>
      <c r="I27" s="121">
        <v>592.4</v>
      </c>
      <c r="J27" s="137"/>
      <c r="K27" s="138" t="s">
        <v>400</v>
      </c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39" t="s">
        <v>355</v>
      </c>
      <c r="Z27" s="43" t="s">
        <v>232</v>
      </c>
      <c r="AA27" s="64">
        <v>86</v>
      </c>
      <c r="AB27" s="64">
        <v>94</v>
      </c>
      <c r="AC27" s="64">
        <v>86</v>
      </c>
      <c r="AD27" s="64">
        <v>91</v>
      </c>
      <c r="AE27" s="65">
        <v>91</v>
      </c>
      <c r="AF27" s="65">
        <v>95</v>
      </c>
      <c r="AG27" s="65">
        <v>94</v>
      </c>
      <c r="AH27" s="65">
        <v>87</v>
      </c>
      <c r="AI27" s="65">
        <v>85</v>
      </c>
      <c r="AJ27" s="65">
        <v>85</v>
      </c>
      <c r="AK27" s="65">
        <v>85</v>
      </c>
      <c r="AL27" s="65">
        <v>75</v>
      </c>
      <c r="AM27" s="66">
        <v>1054</v>
      </c>
      <c r="AN27" s="25">
        <v>21</v>
      </c>
      <c r="AO27" s="84">
        <v>367.3</v>
      </c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x14ac:dyDescent="0.15">
      <c r="A28" s="39" t="s">
        <v>271</v>
      </c>
      <c r="B28" s="43" t="s">
        <v>423</v>
      </c>
      <c r="C28" s="61">
        <v>96</v>
      </c>
      <c r="D28" s="61">
        <v>97.2</v>
      </c>
      <c r="E28" s="61">
        <v>98.9</v>
      </c>
      <c r="F28" s="61">
        <v>101.1</v>
      </c>
      <c r="G28" s="63">
        <v>98.8</v>
      </c>
      <c r="H28" s="63">
        <v>100.1</v>
      </c>
      <c r="I28" s="121">
        <v>592.1</v>
      </c>
      <c r="J28" s="137"/>
      <c r="K28" s="138" t="s">
        <v>400</v>
      </c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50" t="s">
        <v>353</v>
      </c>
      <c r="Z28" s="124" t="s">
        <v>234</v>
      </c>
      <c r="AA28" s="125">
        <v>79</v>
      </c>
      <c r="AB28" s="125">
        <v>89</v>
      </c>
      <c r="AC28" s="125">
        <v>84</v>
      </c>
      <c r="AD28" s="125">
        <v>86</v>
      </c>
      <c r="AE28" s="126">
        <v>82</v>
      </c>
      <c r="AF28" s="126">
        <v>92</v>
      </c>
      <c r="AG28" s="126">
        <v>91</v>
      </c>
      <c r="AH28" s="126">
        <v>91</v>
      </c>
      <c r="AI28" s="126">
        <v>77</v>
      </c>
      <c r="AJ28" s="126">
        <v>85</v>
      </c>
      <c r="AK28" s="126">
        <v>87</v>
      </c>
      <c r="AL28" s="126">
        <v>88</v>
      </c>
      <c r="AM28" s="127">
        <v>1031</v>
      </c>
      <c r="AN28" s="128">
        <v>11</v>
      </c>
      <c r="AO28" s="133">
        <v>321.8</v>
      </c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x14ac:dyDescent="0.15">
      <c r="A29" s="39" t="s">
        <v>281</v>
      </c>
      <c r="B29" s="43" t="s">
        <v>234</v>
      </c>
      <c r="C29" s="61">
        <v>98.3</v>
      </c>
      <c r="D29" s="61">
        <v>99</v>
      </c>
      <c r="E29" s="61">
        <v>97.7</v>
      </c>
      <c r="F29" s="61">
        <v>98.7</v>
      </c>
      <c r="G29" s="63">
        <v>101</v>
      </c>
      <c r="H29" s="63">
        <v>96.7</v>
      </c>
      <c r="I29" s="121">
        <v>591.4</v>
      </c>
      <c r="J29" s="137"/>
      <c r="K29" s="138" t="s">
        <v>400</v>
      </c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x14ac:dyDescent="0.15">
      <c r="A30" s="39" t="s">
        <v>167</v>
      </c>
      <c r="B30" s="43" t="s">
        <v>243</v>
      </c>
      <c r="C30" s="61">
        <v>98.1</v>
      </c>
      <c r="D30" s="61">
        <v>100</v>
      </c>
      <c r="E30" s="61">
        <v>98.5</v>
      </c>
      <c r="F30" s="61">
        <v>96.4</v>
      </c>
      <c r="G30" s="63">
        <v>96.6</v>
      </c>
      <c r="H30" s="63">
        <v>101.6</v>
      </c>
      <c r="I30" s="121">
        <v>591.20000000000005</v>
      </c>
      <c r="J30" s="137"/>
      <c r="K30" s="138" t="s">
        <v>400</v>
      </c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ht="14.25" thickBot="1" x14ac:dyDescent="0.2">
      <c r="A31" s="39" t="s">
        <v>165</v>
      </c>
      <c r="B31" s="43" t="s">
        <v>243</v>
      </c>
      <c r="C31" s="61">
        <v>95.3</v>
      </c>
      <c r="D31" s="61">
        <v>98.6</v>
      </c>
      <c r="E31" s="61">
        <v>99.2</v>
      </c>
      <c r="F31" s="61">
        <v>96.8</v>
      </c>
      <c r="G31" s="63">
        <v>100.2</v>
      </c>
      <c r="H31" s="63">
        <v>100.6</v>
      </c>
      <c r="I31" s="121">
        <v>590.69999999999993</v>
      </c>
      <c r="J31" s="137"/>
      <c r="K31" s="138" t="s">
        <v>400</v>
      </c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</row>
    <row r="32" spans="1:56" x14ac:dyDescent="0.15">
      <c r="A32" s="39" t="s">
        <v>294</v>
      </c>
      <c r="B32" s="43" t="s">
        <v>423</v>
      </c>
      <c r="C32" s="61">
        <v>99.8</v>
      </c>
      <c r="D32" s="61">
        <v>100</v>
      </c>
      <c r="E32" s="61">
        <v>99.8</v>
      </c>
      <c r="F32" s="61">
        <v>96.2</v>
      </c>
      <c r="G32" s="63">
        <v>99.4</v>
      </c>
      <c r="H32" s="63">
        <v>95.4</v>
      </c>
      <c r="I32" s="121">
        <v>590.6</v>
      </c>
      <c r="J32" s="137"/>
      <c r="K32" s="138" t="s">
        <v>400</v>
      </c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</row>
    <row r="33" spans="1:56" x14ac:dyDescent="0.15">
      <c r="A33" s="39" t="s">
        <v>262</v>
      </c>
      <c r="B33" s="43" t="s">
        <v>420</v>
      </c>
      <c r="C33" s="61">
        <v>100.1</v>
      </c>
      <c r="D33" s="61">
        <v>95.9</v>
      </c>
      <c r="E33" s="61">
        <v>100.3</v>
      </c>
      <c r="F33" s="61">
        <v>99.1</v>
      </c>
      <c r="G33" s="63">
        <v>99.8</v>
      </c>
      <c r="H33" s="63">
        <v>95</v>
      </c>
      <c r="I33" s="121">
        <v>590.20000000000005</v>
      </c>
      <c r="J33" s="137"/>
      <c r="K33" s="138" t="s">
        <v>400</v>
      </c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</row>
    <row r="34" spans="1:56" x14ac:dyDescent="0.15">
      <c r="A34" s="39" t="s">
        <v>158</v>
      </c>
      <c r="B34" s="43" t="s">
        <v>243</v>
      </c>
      <c r="C34" s="61">
        <v>98.4</v>
      </c>
      <c r="D34" s="61">
        <v>97.1</v>
      </c>
      <c r="E34" s="61">
        <v>96</v>
      </c>
      <c r="F34" s="61">
        <v>98.2</v>
      </c>
      <c r="G34" s="63">
        <v>101.5</v>
      </c>
      <c r="H34" s="63">
        <v>97.8</v>
      </c>
      <c r="I34" s="121">
        <v>589</v>
      </c>
      <c r="J34" s="137"/>
      <c r="K34" s="138" t="s">
        <v>400</v>
      </c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</row>
    <row r="35" spans="1:56" x14ac:dyDescent="0.15">
      <c r="A35" s="39" t="s">
        <v>279</v>
      </c>
      <c r="B35" s="43" t="s">
        <v>234</v>
      </c>
      <c r="C35" s="61">
        <v>97</v>
      </c>
      <c r="D35" s="61">
        <v>100.8</v>
      </c>
      <c r="E35" s="61">
        <v>96.7</v>
      </c>
      <c r="F35" s="61">
        <v>101.7</v>
      </c>
      <c r="G35" s="63">
        <v>97.5</v>
      </c>
      <c r="H35" s="63">
        <v>94.2</v>
      </c>
      <c r="I35" s="121">
        <v>587.9</v>
      </c>
      <c r="J35" s="137"/>
      <c r="K35" s="138" t="s">
        <v>400</v>
      </c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</row>
    <row r="36" spans="1:56" x14ac:dyDescent="0.15">
      <c r="A36" s="39" t="s">
        <v>277</v>
      </c>
      <c r="B36" s="43" t="s">
        <v>234</v>
      </c>
      <c r="C36" s="61">
        <v>94.8</v>
      </c>
      <c r="D36" s="61">
        <v>97.4</v>
      </c>
      <c r="E36" s="61">
        <v>99.1</v>
      </c>
      <c r="F36" s="61">
        <v>98.9</v>
      </c>
      <c r="G36" s="63">
        <v>96.9</v>
      </c>
      <c r="H36" s="63">
        <v>100.6</v>
      </c>
      <c r="I36" s="121">
        <v>587.69999999999993</v>
      </c>
      <c r="J36" s="137"/>
      <c r="K36" s="138" t="s">
        <v>432</v>
      </c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</row>
    <row r="37" spans="1:56" x14ac:dyDescent="0.15">
      <c r="A37" s="39" t="s">
        <v>276</v>
      </c>
      <c r="B37" s="43" t="s">
        <v>423</v>
      </c>
      <c r="C37" s="61">
        <v>98.6</v>
      </c>
      <c r="D37" s="61">
        <v>98.2</v>
      </c>
      <c r="E37" s="61">
        <v>96.5</v>
      </c>
      <c r="F37" s="61">
        <v>96.6</v>
      </c>
      <c r="G37" s="63">
        <v>98.4</v>
      </c>
      <c r="H37" s="63">
        <v>99.4</v>
      </c>
      <c r="I37" s="121">
        <v>587.69999999999993</v>
      </c>
      <c r="J37" s="137"/>
      <c r="K37" s="138" t="s">
        <v>433</v>
      </c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</row>
    <row r="38" spans="1:56" x14ac:dyDescent="0.15">
      <c r="A38" s="39" t="s">
        <v>164</v>
      </c>
      <c r="B38" s="43" t="s">
        <v>243</v>
      </c>
      <c r="C38" s="61">
        <v>97.8</v>
      </c>
      <c r="D38" s="61">
        <v>97.4</v>
      </c>
      <c r="E38" s="61">
        <v>97.5</v>
      </c>
      <c r="F38" s="61">
        <v>98.4</v>
      </c>
      <c r="G38" s="63">
        <v>99.1</v>
      </c>
      <c r="H38" s="63">
        <v>95.8</v>
      </c>
      <c r="I38" s="121">
        <v>586</v>
      </c>
      <c r="J38" s="137"/>
      <c r="K38" s="138" t="s">
        <v>400</v>
      </c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</row>
    <row r="39" spans="1:56" x14ac:dyDescent="0.15">
      <c r="A39" s="39" t="s">
        <v>291</v>
      </c>
      <c r="B39" s="43" t="s">
        <v>239</v>
      </c>
      <c r="C39" s="61">
        <v>93.9</v>
      </c>
      <c r="D39" s="61">
        <v>98.9</v>
      </c>
      <c r="E39" s="61">
        <v>97</v>
      </c>
      <c r="F39" s="61">
        <v>96.8</v>
      </c>
      <c r="G39" s="63">
        <v>96.4</v>
      </c>
      <c r="H39" s="63">
        <v>101.6</v>
      </c>
      <c r="I39" s="121">
        <v>584.6</v>
      </c>
      <c r="J39" s="137"/>
      <c r="K39" s="138" t="s">
        <v>400</v>
      </c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</row>
    <row r="40" spans="1:56" x14ac:dyDescent="0.15">
      <c r="A40" s="39" t="s">
        <v>434</v>
      </c>
      <c r="B40" s="43" t="s">
        <v>234</v>
      </c>
      <c r="C40" s="61">
        <v>96.9</v>
      </c>
      <c r="D40" s="61">
        <v>94.6</v>
      </c>
      <c r="E40" s="61">
        <v>97.7</v>
      </c>
      <c r="F40" s="61">
        <v>97</v>
      </c>
      <c r="G40" s="63">
        <v>97.3</v>
      </c>
      <c r="H40" s="63">
        <v>101</v>
      </c>
      <c r="I40" s="121">
        <v>584.5</v>
      </c>
      <c r="J40" s="137"/>
      <c r="K40" s="138" t="s">
        <v>400</v>
      </c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</row>
    <row r="41" spans="1:56" x14ac:dyDescent="0.15">
      <c r="A41" s="39" t="s">
        <v>160</v>
      </c>
      <c r="B41" s="43" t="s">
        <v>243</v>
      </c>
      <c r="C41" s="61">
        <v>100.3</v>
      </c>
      <c r="D41" s="61">
        <v>93.9</v>
      </c>
      <c r="E41" s="61">
        <v>97.5</v>
      </c>
      <c r="F41" s="61">
        <v>96.2</v>
      </c>
      <c r="G41" s="63">
        <v>98.7</v>
      </c>
      <c r="H41" s="63">
        <v>97.7</v>
      </c>
      <c r="I41" s="121">
        <v>584.29999999999995</v>
      </c>
      <c r="J41" s="137"/>
      <c r="K41" s="138" t="s">
        <v>400</v>
      </c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</row>
    <row r="42" spans="1:56" x14ac:dyDescent="0.15">
      <c r="A42" s="39" t="s">
        <v>256</v>
      </c>
      <c r="B42" s="43" t="s">
        <v>417</v>
      </c>
      <c r="C42" s="61">
        <v>97.8</v>
      </c>
      <c r="D42" s="61">
        <v>97.9</v>
      </c>
      <c r="E42" s="61">
        <v>100.6</v>
      </c>
      <c r="F42" s="61">
        <v>101.9</v>
      </c>
      <c r="G42" s="63">
        <v>100.3</v>
      </c>
      <c r="H42" s="63">
        <v>85.4</v>
      </c>
      <c r="I42" s="121">
        <v>583.9</v>
      </c>
      <c r="J42" s="137"/>
      <c r="K42" s="138" t="s">
        <v>435</v>
      </c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</row>
    <row r="43" spans="1:56" x14ac:dyDescent="0.15">
      <c r="A43" s="39" t="s">
        <v>280</v>
      </c>
      <c r="B43" s="43" t="s">
        <v>241</v>
      </c>
      <c r="C43" s="61">
        <v>98.6</v>
      </c>
      <c r="D43" s="61">
        <v>98.8</v>
      </c>
      <c r="E43" s="61">
        <v>95.5</v>
      </c>
      <c r="F43" s="61">
        <v>96.2</v>
      </c>
      <c r="G43" s="63">
        <v>95.9</v>
      </c>
      <c r="H43" s="63">
        <v>97.9</v>
      </c>
      <c r="I43" s="121">
        <v>582.9</v>
      </c>
      <c r="J43" s="137"/>
      <c r="K43" s="138" t="s">
        <v>400</v>
      </c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</row>
    <row r="44" spans="1:56" x14ac:dyDescent="0.15">
      <c r="A44" s="39" t="s">
        <v>267</v>
      </c>
      <c r="B44" s="43" t="s">
        <v>232</v>
      </c>
      <c r="C44" s="61">
        <v>96.9</v>
      </c>
      <c r="D44" s="61">
        <v>98.1</v>
      </c>
      <c r="E44" s="61">
        <v>98.6</v>
      </c>
      <c r="F44" s="61">
        <v>98.9</v>
      </c>
      <c r="G44" s="63">
        <v>99.1</v>
      </c>
      <c r="H44" s="63">
        <v>90.9</v>
      </c>
      <c r="I44" s="121">
        <v>582.5</v>
      </c>
      <c r="J44" s="137"/>
      <c r="K44" s="138" t="s">
        <v>400</v>
      </c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</row>
    <row r="45" spans="1:56" x14ac:dyDescent="0.15">
      <c r="A45" s="39" t="s">
        <v>126</v>
      </c>
      <c r="B45" s="43" t="s">
        <v>236</v>
      </c>
      <c r="C45" s="61">
        <v>95.1</v>
      </c>
      <c r="D45" s="61">
        <v>93.4</v>
      </c>
      <c r="E45" s="61">
        <v>97.3</v>
      </c>
      <c r="F45" s="61">
        <v>98.3</v>
      </c>
      <c r="G45" s="63">
        <v>98.5</v>
      </c>
      <c r="H45" s="63">
        <v>99</v>
      </c>
      <c r="I45" s="121">
        <v>581.6</v>
      </c>
      <c r="J45" s="137"/>
      <c r="K45" s="138" t="s">
        <v>436</v>
      </c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</row>
    <row r="46" spans="1:56" x14ac:dyDescent="0.15">
      <c r="A46" s="39" t="s">
        <v>175</v>
      </c>
      <c r="B46" s="43" t="s">
        <v>243</v>
      </c>
      <c r="C46" s="61">
        <v>94.3</v>
      </c>
      <c r="D46" s="61">
        <v>94.2</v>
      </c>
      <c r="E46" s="61">
        <v>97.9</v>
      </c>
      <c r="F46" s="61">
        <v>97.7</v>
      </c>
      <c r="G46" s="63">
        <v>99.4</v>
      </c>
      <c r="H46" s="63">
        <v>98.1</v>
      </c>
      <c r="I46" s="121">
        <v>581.6</v>
      </c>
      <c r="J46" s="137"/>
      <c r="K46" s="138" t="s">
        <v>437</v>
      </c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</row>
    <row r="47" spans="1:56" x14ac:dyDescent="0.15">
      <c r="A47" s="39" t="s">
        <v>286</v>
      </c>
      <c r="B47" s="43" t="s">
        <v>236</v>
      </c>
      <c r="C47" s="61">
        <v>95.6</v>
      </c>
      <c r="D47" s="61">
        <v>96.2</v>
      </c>
      <c r="E47" s="61">
        <v>101.3</v>
      </c>
      <c r="F47" s="61">
        <v>90.4</v>
      </c>
      <c r="G47" s="63">
        <v>99.3</v>
      </c>
      <c r="H47" s="63">
        <v>97.8</v>
      </c>
      <c r="I47" s="121">
        <v>580.6</v>
      </c>
      <c r="J47" s="137"/>
      <c r="K47" s="138" t="s">
        <v>400</v>
      </c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</row>
    <row r="48" spans="1:56" x14ac:dyDescent="0.15">
      <c r="A48" s="39" t="s">
        <v>289</v>
      </c>
      <c r="B48" s="43" t="s">
        <v>234</v>
      </c>
      <c r="C48" s="61">
        <v>96.4</v>
      </c>
      <c r="D48" s="61">
        <v>92.9</v>
      </c>
      <c r="E48" s="61">
        <v>96.5</v>
      </c>
      <c r="F48" s="61">
        <v>99.1</v>
      </c>
      <c r="G48" s="63">
        <v>97.6</v>
      </c>
      <c r="H48" s="63">
        <v>96.9</v>
      </c>
      <c r="I48" s="121">
        <v>579.4</v>
      </c>
      <c r="J48" s="137"/>
      <c r="K48" s="138" t="s">
        <v>438</v>
      </c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</row>
    <row r="49" spans="1:56" x14ac:dyDescent="0.15">
      <c r="A49" s="39" t="s">
        <v>288</v>
      </c>
      <c r="B49" s="43" t="s">
        <v>241</v>
      </c>
      <c r="C49" s="61">
        <v>92.2</v>
      </c>
      <c r="D49" s="61">
        <v>96.5</v>
      </c>
      <c r="E49" s="61">
        <v>100.8</v>
      </c>
      <c r="F49" s="61">
        <v>96.6</v>
      </c>
      <c r="G49" s="63">
        <v>96.1</v>
      </c>
      <c r="H49" s="63">
        <v>96.7</v>
      </c>
      <c r="I49" s="121">
        <v>578.90000000000009</v>
      </c>
      <c r="J49" s="137"/>
      <c r="K49" s="138" t="s">
        <v>400</v>
      </c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</row>
    <row r="50" spans="1:56" x14ac:dyDescent="0.15">
      <c r="A50" s="39" t="s">
        <v>215</v>
      </c>
      <c r="B50" s="43" t="s">
        <v>248</v>
      </c>
      <c r="C50" s="61">
        <v>97.6</v>
      </c>
      <c r="D50" s="61">
        <v>97.1</v>
      </c>
      <c r="E50" s="61">
        <v>95.9</v>
      </c>
      <c r="F50" s="61">
        <v>94.4</v>
      </c>
      <c r="G50" s="63">
        <v>98.6</v>
      </c>
      <c r="H50" s="63">
        <v>94.7</v>
      </c>
      <c r="I50" s="121">
        <v>578.30000000000007</v>
      </c>
      <c r="J50" s="137"/>
      <c r="K50" s="138" t="s">
        <v>400</v>
      </c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</row>
    <row r="51" spans="1:56" x14ac:dyDescent="0.15">
      <c r="A51" s="39" t="s">
        <v>287</v>
      </c>
      <c r="B51" s="43" t="s">
        <v>232</v>
      </c>
      <c r="C51" s="61">
        <v>93.3</v>
      </c>
      <c r="D51" s="61">
        <v>92.7</v>
      </c>
      <c r="E51" s="61">
        <v>99</v>
      </c>
      <c r="F51" s="61">
        <v>98.4</v>
      </c>
      <c r="G51" s="63">
        <v>98.9</v>
      </c>
      <c r="H51" s="63">
        <v>94.9</v>
      </c>
      <c r="I51" s="121">
        <v>577.19999999999993</v>
      </c>
      <c r="J51" s="137"/>
      <c r="K51" s="138" t="s">
        <v>400</v>
      </c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</row>
    <row r="52" spans="1:56" x14ac:dyDescent="0.15">
      <c r="A52" s="39" t="s">
        <v>129</v>
      </c>
      <c r="B52" s="43" t="s">
        <v>236</v>
      </c>
      <c r="C52" s="61">
        <v>92.4</v>
      </c>
      <c r="D52" s="61">
        <v>94.1</v>
      </c>
      <c r="E52" s="61">
        <v>97.8</v>
      </c>
      <c r="F52" s="61">
        <v>95.4</v>
      </c>
      <c r="G52" s="63">
        <v>97.5</v>
      </c>
      <c r="H52" s="63">
        <v>98.7</v>
      </c>
      <c r="I52" s="121">
        <v>575.90000000000009</v>
      </c>
      <c r="J52" s="137"/>
      <c r="K52" s="138" t="s">
        <v>400</v>
      </c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</row>
    <row r="53" spans="1:56" x14ac:dyDescent="0.15">
      <c r="A53" s="39" t="s">
        <v>292</v>
      </c>
      <c r="B53" s="43" t="s">
        <v>417</v>
      </c>
      <c r="C53" s="61">
        <v>100.5</v>
      </c>
      <c r="D53" s="61">
        <v>96.2</v>
      </c>
      <c r="E53" s="61">
        <v>95.4</v>
      </c>
      <c r="F53" s="61">
        <v>91.2</v>
      </c>
      <c r="G53" s="63">
        <v>96.3</v>
      </c>
      <c r="H53" s="63">
        <v>95.8</v>
      </c>
      <c r="I53" s="121">
        <v>575.4</v>
      </c>
      <c r="J53" s="137"/>
      <c r="K53" s="138" t="s">
        <v>400</v>
      </c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</row>
    <row r="54" spans="1:56" x14ac:dyDescent="0.15">
      <c r="A54" s="39" t="s">
        <v>270</v>
      </c>
      <c r="B54" s="43" t="s">
        <v>232</v>
      </c>
      <c r="C54" s="61">
        <v>94.3</v>
      </c>
      <c r="D54" s="61">
        <v>95</v>
      </c>
      <c r="E54" s="61">
        <v>96.6</v>
      </c>
      <c r="F54" s="61">
        <v>94.5</v>
      </c>
      <c r="G54" s="63">
        <v>95.9</v>
      </c>
      <c r="H54" s="63">
        <v>97.9</v>
      </c>
      <c r="I54" s="121">
        <v>574.19999999999993</v>
      </c>
      <c r="J54" s="137"/>
      <c r="K54" s="138" t="s">
        <v>400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</row>
    <row r="55" spans="1:56" x14ac:dyDescent="0.15">
      <c r="A55" s="39" t="s">
        <v>174</v>
      </c>
      <c r="B55" s="43" t="s">
        <v>243</v>
      </c>
      <c r="C55" s="61">
        <v>92.2</v>
      </c>
      <c r="D55" s="61">
        <v>93.7</v>
      </c>
      <c r="E55" s="61">
        <v>96</v>
      </c>
      <c r="F55" s="61">
        <v>97.2</v>
      </c>
      <c r="G55" s="63">
        <v>96.9</v>
      </c>
      <c r="H55" s="63">
        <v>97</v>
      </c>
      <c r="I55" s="121">
        <v>573</v>
      </c>
      <c r="J55" s="137"/>
      <c r="K55" s="138" t="s">
        <v>400</v>
      </c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</row>
    <row r="56" spans="1:56" x14ac:dyDescent="0.15">
      <c r="A56" s="39" t="s">
        <v>439</v>
      </c>
      <c r="B56" s="43" t="s">
        <v>419</v>
      </c>
      <c r="C56" s="61">
        <v>97.2</v>
      </c>
      <c r="D56" s="61">
        <v>91.6</v>
      </c>
      <c r="E56" s="61">
        <v>99.2</v>
      </c>
      <c r="F56" s="61">
        <v>94.4</v>
      </c>
      <c r="G56" s="63">
        <v>91.2</v>
      </c>
      <c r="H56" s="63">
        <v>98.7</v>
      </c>
      <c r="I56" s="121">
        <v>572.29999999999995</v>
      </c>
      <c r="J56" s="137"/>
      <c r="K56" s="138" t="s">
        <v>400</v>
      </c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</row>
    <row r="57" spans="1:56" x14ac:dyDescent="0.15">
      <c r="A57" s="39" t="s">
        <v>123</v>
      </c>
      <c r="B57" s="43" t="s">
        <v>236</v>
      </c>
      <c r="C57" s="61">
        <v>96.3</v>
      </c>
      <c r="D57" s="61">
        <v>93.4</v>
      </c>
      <c r="E57" s="61">
        <v>94.4</v>
      </c>
      <c r="F57" s="61">
        <v>91.7</v>
      </c>
      <c r="G57" s="63">
        <v>98.9</v>
      </c>
      <c r="H57" s="63">
        <v>96.4</v>
      </c>
      <c r="I57" s="121">
        <v>571.1</v>
      </c>
      <c r="J57" s="137"/>
      <c r="K57" s="138" t="s">
        <v>400</v>
      </c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</row>
    <row r="58" spans="1:56" x14ac:dyDescent="0.15">
      <c r="A58" s="39" t="s">
        <v>297</v>
      </c>
      <c r="B58" s="43" t="s">
        <v>232</v>
      </c>
      <c r="C58" s="61">
        <v>91.3</v>
      </c>
      <c r="D58" s="61">
        <v>96.4</v>
      </c>
      <c r="E58" s="61">
        <v>95.4</v>
      </c>
      <c r="F58" s="61">
        <v>97.7</v>
      </c>
      <c r="G58" s="63">
        <v>92.1</v>
      </c>
      <c r="H58" s="63">
        <v>98.1</v>
      </c>
      <c r="I58" s="121">
        <v>571</v>
      </c>
      <c r="J58" s="137"/>
      <c r="K58" s="138" t="s">
        <v>400</v>
      </c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</row>
    <row r="59" spans="1:56" x14ac:dyDescent="0.15">
      <c r="A59" s="39" t="s">
        <v>274</v>
      </c>
      <c r="B59" s="43" t="s">
        <v>234</v>
      </c>
      <c r="C59" s="61">
        <v>97.2</v>
      </c>
      <c r="D59" s="61">
        <v>96.1</v>
      </c>
      <c r="E59" s="61">
        <v>90.6</v>
      </c>
      <c r="F59" s="61">
        <v>95.7</v>
      </c>
      <c r="G59" s="63">
        <v>92.4</v>
      </c>
      <c r="H59" s="63">
        <v>97.8</v>
      </c>
      <c r="I59" s="121">
        <v>569.79999999999995</v>
      </c>
      <c r="J59" s="137"/>
      <c r="K59" s="138" t="s">
        <v>400</v>
      </c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</row>
    <row r="60" spans="1:56" x14ac:dyDescent="0.15">
      <c r="A60" s="39" t="s">
        <v>282</v>
      </c>
      <c r="B60" s="43" t="s">
        <v>239</v>
      </c>
      <c r="C60" s="61">
        <v>95.6</v>
      </c>
      <c r="D60" s="61">
        <v>95.5</v>
      </c>
      <c r="E60" s="61">
        <v>88.9</v>
      </c>
      <c r="F60" s="61">
        <v>95.1</v>
      </c>
      <c r="G60" s="63">
        <v>96</v>
      </c>
      <c r="H60" s="63">
        <v>97.5</v>
      </c>
      <c r="I60" s="121">
        <v>568.6</v>
      </c>
      <c r="J60" s="137"/>
      <c r="K60" s="138" t="s">
        <v>400</v>
      </c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</row>
    <row r="61" spans="1:56" x14ac:dyDescent="0.15">
      <c r="A61" s="39" t="s">
        <v>202</v>
      </c>
      <c r="B61" s="43" t="s">
        <v>248</v>
      </c>
      <c r="C61" s="61">
        <v>92.7</v>
      </c>
      <c r="D61" s="61">
        <v>91.9</v>
      </c>
      <c r="E61" s="61">
        <v>95.7</v>
      </c>
      <c r="F61" s="61">
        <v>96.2</v>
      </c>
      <c r="G61" s="63">
        <v>92.3</v>
      </c>
      <c r="H61" s="63">
        <v>98.9</v>
      </c>
      <c r="I61" s="121">
        <v>567.70000000000005</v>
      </c>
      <c r="J61" s="137"/>
      <c r="K61" s="138" t="s">
        <v>400</v>
      </c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</row>
    <row r="62" spans="1:56" x14ac:dyDescent="0.15">
      <c r="A62" s="39" t="s">
        <v>300</v>
      </c>
      <c r="B62" s="43" t="s">
        <v>234</v>
      </c>
      <c r="C62" s="61">
        <v>87.9</v>
      </c>
      <c r="D62" s="61">
        <v>90.9</v>
      </c>
      <c r="E62" s="61">
        <v>91.5</v>
      </c>
      <c r="F62" s="61">
        <v>97.2</v>
      </c>
      <c r="G62" s="63">
        <v>98.2</v>
      </c>
      <c r="H62" s="63">
        <v>101.5</v>
      </c>
      <c r="I62" s="121">
        <v>567.20000000000005</v>
      </c>
      <c r="J62" s="137"/>
      <c r="K62" s="138" t="s">
        <v>400</v>
      </c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</row>
    <row r="63" spans="1:56" x14ac:dyDescent="0.15">
      <c r="A63" s="39" t="s">
        <v>172</v>
      </c>
      <c r="B63" s="43" t="s">
        <v>243</v>
      </c>
      <c r="C63" s="61">
        <v>91.2</v>
      </c>
      <c r="D63" s="61">
        <v>97.5</v>
      </c>
      <c r="E63" s="61">
        <v>94.3</v>
      </c>
      <c r="F63" s="61">
        <v>99.2</v>
      </c>
      <c r="G63" s="63">
        <v>92.6</v>
      </c>
      <c r="H63" s="63">
        <v>92.3</v>
      </c>
      <c r="I63" s="121">
        <v>567.09999999999991</v>
      </c>
      <c r="J63" s="137"/>
      <c r="K63" s="138" t="s">
        <v>400</v>
      </c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</row>
    <row r="64" spans="1:56" x14ac:dyDescent="0.15">
      <c r="A64" s="39" t="s">
        <v>163</v>
      </c>
      <c r="B64" s="43" t="s">
        <v>243</v>
      </c>
      <c r="C64" s="61">
        <v>94.4</v>
      </c>
      <c r="D64" s="61">
        <v>96.7</v>
      </c>
      <c r="E64" s="61">
        <v>98.7</v>
      </c>
      <c r="F64" s="61">
        <v>92</v>
      </c>
      <c r="G64" s="63">
        <v>91.3</v>
      </c>
      <c r="H64" s="63">
        <v>93.5</v>
      </c>
      <c r="I64" s="121">
        <v>566.6</v>
      </c>
      <c r="J64" s="137"/>
      <c r="K64" s="138" t="s">
        <v>400</v>
      </c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</row>
    <row r="65" spans="1:56" x14ac:dyDescent="0.15">
      <c r="A65" s="39" t="s">
        <v>310</v>
      </c>
      <c r="B65" s="43" t="s">
        <v>234</v>
      </c>
      <c r="C65" s="61">
        <v>93</v>
      </c>
      <c r="D65" s="61">
        <v>96</v>
      </c>
      <c r="E65" s="61">
        <v>100.3</v>
      </c>
      <c r="F65" s="61">
        <v>97.8</v>
      </c>
      <c r="G65" s="63">
        <v>89.5</v>
      </c>
      <c r="H65" s="63">
        <v>89.8</v>
      </c>
      <c r="I65" s="121">
        <v>566.4</v>
      </c>
      <c r="J65" s="137"/>
      <c r="K65" s="138" t="s">
        <v>400</v>
      </c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</row>
    <row r="66" spans="1:56" x14ac:dyDescent="0.15">
      <c r="A66" s="39" t="s">
        <v>293</v>
      </c>
      <c r="B66" s="43" t="s">
        <v>232</v>
      </c>
      <c r="C66" s="61">
        <v>92</v>
      </c>
      <c r="D66" s="61">
        <v>92.4</v>
      </c>
      <c r="E66" s="61">
        <v>94.9</v>
      </c>
      <c r="F66" s="61">
        <v>97.1</v>
      </c>
      <c r="G66" s="63">
        <v>92.8</v>
      </c>
      <c r="H66" s="63">
        <v>94.8</v>
      </c>
      <c r="I66" s="121">
        <v>564</v>
      </c>
      <c r="J66" s="137"/>
      <c r="K66" s="138" t="s">
        <v>400</v>
      </c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</row>
    <row r="67" spans="1:56" x14ac:dyDescent="0.15">
      <c r="A67" s="39" t="s">
        <v>296</v>
      </c>
      <c r="B67" s="43" t="s">
        <v>417</v>
      </c>
      <c r="C67" s="61">
        <v>94.6</v>
      </c>
      <c r="D67" s="61">
        <v>90</v>
      </c>
      <c r="E67" s="61">
        <v>93.5</v>
      </c>
      <c r="F67" s="61">
        <v>90.3</v>
      </c>
      <c r="G67" s="63">
        <v>99.7</v>
      </c>
      <c r="H67" s="63">
        <v>95.8</v>
      </c>
      <c r="I67" s="121">
        <v>563.9</v>
      </c>
      <c r="J67" s="137"/>
      <c r="K67" s="138" t="s">
        <v>400</v>
      </c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</row>
    <row r="68" spans="1:56" x14ac:dyDescent="0.15">
      <c r="A68" s="39" t="s">
        <v>304</v>
      </c>
      <c r="B68" s="43" t="s">
        <v>417</v>
      </c>
      <c r="C68" s="61">
        <v>90.3</v>
      </c>
      <c r="D68" s="61">
        <v>98.6</v>
      </c>
      <c r="E68" s="61">
        <v>95.7</v>
      </c>
      <c r="F68" s="61">
        <v>88</v>
      </c>
      <c r="G68" s="63">
        <v>93.4</v>
      </c>
      <c r="H68" s="63">
        <v>96.5</v>
      </c>
      <c r="I68" s="121">
        <v>562.5</v>
      </c>
      <c r="J68" s="137"/>
      <c r="K68" s="138" t="s">
        <v>400</v>
      </c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</row>
    <row r="69" spans="1:56" x14ac:dyDescent="0.15">
      <c r="A69" s="39" t="s">
        <v>306</v>
      </c>
      <c r="B69" s="43" t="s">
        <v>241</v>
      </c>
      <c r="C69" s="61">
        <v>96.8</v>
      </c>
      <c r="D69" s="61">
        <v>94.9</v>
      </c>
      <c r="E69" s="61">
        <v>95.6</v>
      </c>
      <c r="F69" s="61">
        <v>87.1</v>
      </c>
      <c r="G69" s="63">
        <v>92.5</v>
      </c>
      <c r="H69" s="63">
        <v>93.3</v>
      </c>
      <c r="I69" s="121">
        <v>560.19999999999993</v>
      </c>
      <c r="J69" s="137"/>
      <c r="K69" s="138" t="s">
        <v>400</v>
      </c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</row>
    <row r="70" spans="1:56" x14ac:dyDescent="0.15">
      <c r="A70" s="39" t="s">
        <v>121</v>
      </c>
      <c r="B70" s="43" t="s">
        <v>236</v>
      </c>
      <c r="C70" s="61">
        <v>94.7</v>
      </c>
      <c r="D70" s="61">
        <v>89</v>
      </c>
      <c r="E70" s="61">
        <v>97</v>
      </c>
      <c r="F70" s="61">
        <v>96.5</v>
      </c>
      <c r="G70" s="63">
        <v>90.6</v>
      </c>
      <c r="H70" s="63">
        <v>92.3</v>
      </c>
      <c r="I70" s="121">
        <v>560.09999999999991</v>
      </c>
      <c r="J70" s="137"/>
      <c r="K70" s="138" t="s">
        <v>400</v>
      </c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</row>
    <row r="71" spans="1:56" x14ac:dyDescent="0.15">
      <c r="A71" s="156" t="s">
        <v>299</v>
      </c>
      <c r="B71" s="43" t="s">
        <v>245</v>
      </c>
      <c r="C71" s="61">
        <v>92.6</v>
      </c>
      <c r="D71" s="61">
        <v>93.2</v>
      </c>
      <c r="E71" s="61">
        <v>90.6</v>
      </c>
      <c r="F71" s="61">
        <v>92.2</v>
      </c>
      <c r="G71" s="63">
        <v>95.9</v>
      </c>
      <c r="H71" s="63">
        <v>94.1</v>
      </c>
      <c r="I71" s="121">
        <v>558.6</v>
      </c>
      <c r="J71" s="137"/>
      <c r="K71" s="138" t="s">
        <v>400</v>
      </c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</row>
    <row r="72" spans="1:56" x14ac:dyDescent="0.15">
      <c r="A72" s="39" t="s">
        <v>308</v>
      </c>
      <c r="B72" s="43" t="s">
        <v>234</v>
      </c>
      <c r="C72" s="61">
        <v>95.9</v>
      </c>
      <c r="D72" s="61">
        <v>85.8</v>
      </c>
      <c r="E72" s="61">
        <v>87.5</v>
      </c>
      <c r="F72" s="61">
        <v>91.3</v>
      </c>
      <c r="G72" s="63">
        <v>99.2</v>
      </c>
      <c r="H72" s="63">
        <v>95.8</v>
      </c>
      <c r="I72" s="121">
        <v>555.5</v>
      </c>
      <c r="J72" s="137"/>
      <c r="K72" s="138" t="s">
        <v>400</v>
      </c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</row>
    <row r="73" spans="1:56" x14ac:dyDescent="0.15">
      <c r="A73" s="39" t="s">
        <v>176</v>
      </c>
      <c r="B73" s="43" t="s">
        <v>243</v>
      </c>
      <c r="C73" s="61">
        <v>84.1</v>
      </c>
      <c r="D73" s="61">
        <v>91.6</v>
      </c>
      <c r="E73" s="61">
        <v>93.5</v>
      </c>
      <c r="F73" s="61">
        <v>87.1</v>
      </c>
      <c r="G73" s="63">
        <v>96.3</v>
      </c>
      <c r="H73" s="63">
        <v>90.2</v>
      </c>
      <c r="I73" s="121">
        <v>542.79999999999995</v>
      </c>
      <c r="J73" s="137"/>
      <c r="K73" s="138" t="s">
        <v>400</v>
      </c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</row>
    <row r="74" spans="1:56" x14ac:dyDescent="0.15">
      <c r="A74" s="156" t="s">
        <v>298</v>
      </c>
      <c r="B74" s="43" t="s">
        <v>245</v>
      </c>
      <c r="C74" s="61">
        <v>89.4</v>
      </c>
      <c r="D74" s="61">
        <v>93.8</v>
      </c>
      <c r="E74" s="61">
        <v>90.9</v>
      </c>
      <c r="F74" s="61">
        <v>88.2</v>
      </c>
      <c r="G74" s="63">
        <v>90.5</v>
      </c>
      <c r="H74" s="63">
        <v>89.9</v>
      </c>
      <c r="I74" s="121">
        <v>542.70000000000005</v>
      </c>
      <c r="J74" s="137"/>
      <c r="K74" s="138" t="s">
        <v>400</v>
      </c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</row>
    <row r="75" spans="1:56" x14ac:dyDescent="0.15">
      <c r="A75" s="39" t="s">
        <v>301</v>
      </c>
      <c r="B75" s="43" t="s">
        <v>232</v>
      </c>
      <c r="C75" s="61">
        <v>92.6</v>
      </c>
      <c r="D75" s="61">
        <v>87.5</v>
      </c>
      <c r="E75" s="61">
        <v>87.6</v>
      </c>
      <c r="F75" s="61">
        <v>94.6</v>
      </c>
      <c r="G75" s="63">
        <v>87.5</v>
      </c>
      <c r="H75" s="63">
        <v>86.3</v>
      </c>
      <c r="I75" s="121">
        <v>536.09999999999991</v>
      </c>
      <c r="J75" s="137"/>
      <c r="K75" s="138" t="s">
        <v>400</v>
      </c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</row>
    <row r="76" spans="1:56" x14ac:dyDescent="0.15">
      <c r="A76" s="39" t="s">
        <v>309</v>
      </c>
      <c r="B76" s="43" t="s">
        <v>236</v>
      </c>
      <c r="C76" s="61">
        <v>92.2</v>
      </c>
      <c r="D76" s="61">
        <v>85.1</v>
      </c>
      <c r="E76" s="61">
        <v>84.7</v>
      </c>
      <c r="F76" s="61">
        <v>89.5</v>
      </c>
      <c r="G76" s="63">
        <v>93.9</v>
      </c>
      <c r="H76" s="63">
        <v>88</v>
      </c>
      <c r="I76" s="121">
        <v>533.4</v>
      </c>
      <c r="J76" s="137"/>
      <c r="K76" s="138" t="s">
        <v>400</v>
      </c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</row>
    <row r="77" spans="1:56" x14ac:dyDescent="0.15">
      <c r="A77" s="39" t="s">
        <v>302</v>
      </c>
      <c r="B77" s="43" t="s">
        <v>232</v>
      </c>
      <c r="C77" s="61">
        <v>91.5</v>
      </c>
      <c r="D77" s="61">
        <v>79.5</v>
      </c>
      <c r="E77" s="61">
        <v>87.7</v>
      </c>
      <c r="F77" s="61">
        <v>88.7</v>
      </c>
      <c r="G77" s="63">
        <v>83</v>
      </c>
      <c r="H77" s="63">
        <v>95.1</v>
      </c>
      <c r="I77" s="121">
        <v>525.5</v>
      </c>
      <c r="J77" s="137"/>
      <c r="K77" s="138" t="s">
        <v>400</v>
      </c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</row>
    <row r="78" spans="1:56" x14ac:dyDescent="0.15">
      <c r="A78" s="50" t="s">
        <v>284</v>
      </c>
      <c r="B78" s="124" t="s">
        <v>241</v>
      </c>
      <c r="C78" s="145"/>
      <c r="D78" s="145"/>
      <c r="E78" s="145"/>
      <c r="F78" s="145"/>
      <c r="G78" s="146"/>
      <c r="H78" s="146"/>
      <c r="I78" s="147"/>
      <c r="J78" s="137"/>
      <c r="K78" s="148" t="s">
        <v>440</v>
      </c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</row>
    <row r="79" spans="1:56" x14ac:dyDescent="0.1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</row>
    <row r="80" spans="1:56" ht="14.25" thickBot="1" x14ac:dyDescent="0.2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</row>
    <row r="81" spans="1:56" x14ac:dyDescent="0.15">
      <c r="A81" s="103" t="s">
        <v>16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</row>
    <row r="82" spans="1:56" ht="14.25" thickBot="1" x14ac:dyDescent="0.2">
      <c r="A82" s="105" t="s">
        <v>14</v>
      </c>
      <c r="B82" s="105" t="s">
        <v>15</v>
      </c>
      <c r="C82" s="105" t="s">
        <v>17</v>
      </c>
      <c r="D82" s="105" t="s">
        <v>18</v>
      </c>
      <c r="E82" s="105" t="s">
        <v>19</v>
      </c>
      <c r="F82" s="105" t="s">
        <v>20</v>
      </c>
      <c r="G82" s="105" t="s">
        <v>21</v>
      </c>
      <c r="H82" s="105" t="s">
        <v>22</v>
      </c>
      <c r="I82" s="106" t="s">
        <v>45</v>
      </c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</row>
    <row r="83" spans="1:56" ht="14.25" x14ac:dyDescent="0.15">
      <c r="A83" s="194" t="s">
        <v>338</v>
      </c>
      <c r="B83" s="184" t="s">
        <v>417</v>
      </c>
      <c r="C83" s="195">
        <v>102.5</v>
      </c>
      <c r="D83" s="195">
        <v>102.8</v>
      </c>
      <c r="E83" s="195">
        <v>102.5</v>
      </c>
      <c r="F83" s="195">
        <v>103.5</v>
      </c>
      <c r="G83" s="196">
        <v>103.5</v>
      </c>
      <c r="H83" s="196">
        <v>101.6</v>
      </c>
      <c r="I83" s="197">
        <v>616.4</v>
      </c>
      <c r="J83" s="114"/>
      <c r="K83" s="115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</row>
    <row r="84" spans="1:56" ht="14.25" x14ac:dyDescent="0.15">
      <c r="A84" s="198" t="s">
        <v>340</v>
      </c>
      <c r="B84" s="199" t="s">
        <v>417</v>
      </c>
      <c r="C84" s="200">
        <v>100.5</v>
      </c>
      <c r="D84" s="200">
        <v>102.7</v>
      </c>
      <c r="E84" s="200">
        <v>101.1</v>
      </c>
      <c r="F84" s="200">
        <v>101.6</v>
      </c>
      <c r="G84" s="201">
        <v>103</v>
      </c>
      <c r="H84" s="201">
        <v>100.8</v>
      </c>
      <c r="I84" s="202">
        <v>609.69999999999993</v>
      </c>
      <c r="J84" s="84"/>
      <c r="K84" s="75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</row>
    <row r="85" spans="1:56" ht="14.25" x14ac:dyDescent="0.15">
      <c r="A85" s="198" t="s">
        <v>345</v>
      </c>
      <c r="B85" s="199" t="s">
        <v>420</v>
      </c>
      <c r="C85" s="200">
        <v>101.2</v>
      </c>
      <c r="D85" s="200">
        <v>104.7</v>
      </c>
      <c r="E85" s="200">
        <v>100.1</v>
      </c>
      <c r="F85" s="200">
        <v>103.5</v>
      </c>
      <c r="G85" s="201">
        <v>100</v>
      </c>
      <c r="H85" s="201">
        <v>102.9</v>
      </c>
      <c r="I85" s="202">
        <v>612.4</v>
      </c>
      <c r="J85" s="84"/>
      <c r="K85" s="76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</row>
    <row r="86" spans="1:56" ht="14.25" x14ac:dyDescent="0.15">
      <c r="A86" s="198" t="s">
        <v>343</v>
      </c>
      <c r="B86" s="199" t="s">
        <v>417</v>
      </c>
      <c r="C86" s="200">
        <v>100.6</v>
      </c>
      <c r="D86" s="200">
        <v>103.4</v>
      </c>
      <c r="E86" s="200">
        <v>102.3</v>
      </c>
      <c r="F86" s="200">
        <v>102.9</v>
      </c>
      <c r="G86" s="201">
        <v>104.3</v>
      </c>
      <c r="H86" s="201">
        <v>101.4</v>
      </c>
      <c r="I86" s="202">
        <v>614.9</v>
      </c>
      <c r="J86" s="84"/>
      <c r="K86" s="76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</row>
    <row r="87" spans="1:56" ht="14.25" x14ac:dyDescent="0.15">
      <c r="A87" s="198" t="s">
        <v>346</v>
      </c>
      <c r="B87" s="199" t="s">
        <v>423</v>
      </c>
      <c r="C87" s="200">
        <v>98.8</v>
      </c>
      <c r="D87" s="200">
        <v>102.4</v>
      </c>
      <c r="E87" s="200">
        <v>99.4</v>
      </c>
      <c r="F87" s="200">
        <v>103.7</v>
      </c>
      <c r="G87" s="201">
        <v>101.9</v>
      </c>
      <c r="H87" s="201">
        <v>102.7</v>
      </c>
      <c r="I87" s="202">
        <v>608.90000000000009</v>
      </c>
      <c r="J87" s="84"/>
      <c r="K87" s="76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</row>
    <row r="88" spans="1:56" ht="14.25" x14ac:dyDescent="0.15">
      <c r="A88" s="198" t="s">
        <v>349</v>
      </c>
      <c r="B88" s="199" t="s">
        <v>423</v>
      </c>
      <c r="C88" s="200">
        <v>101.3</v>
      </c>
      <c r="D88" s="200">
        <v>102.3</v>
      </c>
      <c r="E88" s="200">
        <v>101.6</v>
      </c>
      <c r="F88" s="200">
        <v>101.2</v>
      </c>
      <c r="G88" s="201">
        <v>102.6</v>
      </c>
      <c r="H88" s="201">
        <v>99.7</v>
      </c>
      <c r="I88" s="202">
        <v>608.70000000000005</v>
      </c>
      <c r="J88" s="84"/>
      <c r="K88" s="76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</row>
    <row r="89" spans="1:56" ht="14.25" x14ac:dyDescent="0.15">
      <c r="A89" s="198" t="s">
        <v>352</v>
      </c>
      <c r="B89" s="199" t="s">
        <v>423</v>
      </c>
      <c r="C89" s="200">
        <v>101.3</v>
      </c>
      <c r="D89" s="200">
        <v>102.3</v>
      </c>
      <c r="E89" s="200">
        <v>104.4</v>
      </c>
      <c r="F89" s="200">
        <v>100.9</v>
      </c>
      <c r="G89" s="201">
        <v>100.6</v>
      </c>
      <c r="H89" s="201">
        <v>99.9</v>
      </c>
      <c r="I89" s="202">
        <v>609.4</v>
      </c>
      <c r="J89" s="84"/>
      <c r="K89" s="76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</row>
    <row r="90" spans="1:56" ht="15" thickBot="1" x14ac:dyDescent="0.2">
      <c r="A90" s="36" t="s">
        <v>342</v>
      </c>
      <c r="B90" s="45" t="s">
        <v>417</v>
      </c>
      <c r="C90" s="70">
        <v>104.3</v>
      </c>
      <c r="D90" s="70">
        <v>103.7</v>
      </c>
      <c r="E90" s="70">
        <v>102.4</v>
      </c>
      <c r="F90" s="70">
        <v>104.5</v>
      </c>
      <c r="G90" s="203">
        <v>103.6</v>
      </c>
      <c r="H90" s="203">
        <v>101.5</v>
      </c>
      <c r="I90" s="204">
        <v>620</v>
      </c>
      <c r="J90" s="131"/>
      <c r="K90" s="78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</row>
    <row r="91" spans="1:56" ht="14.25" x14ac:dyDescent="0.15">
      <c r="A91" s="194" t="s">
        <v>341</v>
      </c>
      <c r="B91" s="184" t="s">
        <v>417</v>
      </c>
      <c r="C91" s="195">
        <v>100.2</v>
      </c>
      <c r="D91" s="195">
        <v>100.1</v>
      </c>
      <c r="E91" s="195">
        <v>102.3</v>
      </c>
      <c r="F91" s="195">
        <v>101.1</v>
      </c>
      <c r="G91" s="196">
        <v>102.3</v>
      </c>
      <c r="H91" s="196">
        <v>102.4</v>
      </c>
      <c r="I91" s="197">
        <v>608.40000000000009</v>
      </c>
      <c r="J91" s="134"/>
      <c r="K91" s="135" t="s">
        <v>400</v>
      </c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</row>
    <row r="92" spans="1:56" ht="14.25" x14ac:dyDescent="0.15">
      <c r="A92" s="198" t="s">
        <v>339</v>
      </c>
      <c r="B92" s="199" t="s">
        <v>423</v>
      </c>
      <c r="C92" s="200">
        <v>99.8</v>
      </c>
      <c r="D92" s="200">
        <v>102.3</v>
      </c>
      <c r="E92" s="200">
        <v>99.8</v>
      </c>
      <c r="F92" s="200">
        <v>103.6</v>
      </c>
      <c r="G92" s="201">
        <v>101.2</v>
      </c>
      <c r="H92" s="201">
        <v>99.8</v>
      </c>
      <c r="I92" s="202">
        <v>606.5</v>
      </c>
      <c r="J92" s="137"/>
      <c r="K92" s="138" t="s">
        <v>400</v>
      </c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</row>
    <row r="93" spans="1:56" ht="14.25" x14ac:dyDescent="0.15">
      <c r="A93" s="198" t="s">
        <v>354</v>
      </c>
      <c r="B93" s="199" t="s">
        <v>423</v>
      </c>
      <c r="C93" s="200">
        <v>101.8</v>
      </c>
      <c r="D93" s="200">
        <v>98.3</v>
      </c>
      <c r="E93" s="200">
        <v>101.7</v>
      </c>
      <c r="F93" s="200">
        <v>100.9</v>
      </c>
      <c r="G93" s="201">
        <v>100.6</v>
      </c>
      <c r="H93" s="201">
        <v>103.1</v>
      </c>
      <c r="I93" s="202">
        <v>606.40000000000009</v>
      </c>
      <c r="J93" s="137"/>
      <c r="K93" s="138" t="s">
        <v>400</v>
      </c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</row>
    <row r="94" spans="1:56" ht="14.25" x14ac:dyDescent="0.15">
      <c r="A94" s="198" t="s">
        <v>351</v>
      </c>
      <c r="B94" s="199" t="s">
        <v>234</v>
      </c>
      <c r="C94" s="200">
        <v>100.5</v>
      </c>
      <c r="D94" s="200">
        <v>103.1</v>
      </c>
      <c r="E94" s="200">
        <v>100.4</v>
      </c>
      <c r="F94" s="200">
        <v>101.8</v>
      </c>
      <c r="G94" s="201">
        <v>98.6</v>
      </c>
      <c r="H94" s="201">
        <v>101.7</v>
      </c>
      <c r="I94" s="202">
        <v>606.1</v>
      </c>
      <c r="J94" s="137"/>
      <c r="K94" s="138" t="s">
        <v>400</v>
      </c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</row>
    <row r="95" spans="1:56" ht="14.25" x14ac:dyDescent="0.15">
      <c r="A95" s="198" t="s">
        <v>344</v>
      </c>
      <c r="B95" s="199" t="s">
        <v>241</v>
      </c>
      <c r="C95" s="200">
        <v>100.2</v>
      </c>
      <c r="D95" s="200">
        <v>101.2</v>
      </c>
      <c r="E95" s="200">
        <v>102.9</v>
      </c>
      <c r="F95" s="200">
        <v>101.7</v>
      </c>
      <c r="G95" s="201">
        <v>100.9</v>
      </c>
      <c r="H95" s="201">
        <v>98.9</v>
      </c>
      <c r="I95" s="202">
        <v>605.79999999999995</v>
      </c>
      <c r="J95" s="137"/>
      <c r="K95" s="138" t="s">
        <v>400</v>
      </c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</row>
    <row r="96" spans="1:56" ht="14.25" x14ac:dyDescent="0.15">
      <c r="A96" s="198" t="s">
        <v>125</v>
      </c>
      <c r="B96" s="199" t="s">
        <v>236</v>
      </c>
      <c r="C96" s="200">
        <v>99.2</v>
      </c>
      <c r="D96" s="200">
        <v>100.3</v>
      </c>
      <c r="E96" s="200">
        <v>101.2</v>
      </c>
      <c r="F96" s="200">
        <v>102</v>
      </c>
      <c r="G96" s="201">
        <v>100.2</v>
      </c>
      <c r="H96" s="201">
        <v>102</v>
      </c>
      <c r="I96" s="202">
        <v>604.9</v>
      </c>
      <c r="J96" s="137"/>
      <c r="K96" s="138" t="s">
        <v>400</v>
      </c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</row>
    <row r="97" spans="1:56" ht="14.25" x14ac:dyDescent="0.15">
      <c r="A97" s="198" t="s">
        <v>571</v>
      </c>
      <c r="B97" s="199" t="s">
        <v>572</v>
      </c>
      <c r="C97" s="200">
        <v>100.7</v>
      </c>
      <c r="D97" s="200">
        <v>97.8</v>
      </c>
      <c r="E97" s="200">
        <v>100.6</v>
      </c>
      <c r="F97" s="200">
        <v>100.2</v>
      </c>
      <c r="G97" s="201">
        <v>102.3</v>
      </c>
      <c r="H97" s="201">
        <v>102.5</v>
      </c>
      <c r="I97" s="202">
        <v>604.1</v>
      </c>
      <c r="J97" s="137"/>
      <c r="K97" s="138" t="s">
        <v>400</v>
      </c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</row>
    <row r="98" spans="1:56" ht="14.25" x14ac:dyDescent="0.15">
      <c r="A98" s="198" t="s">
        <v>573</v>
      </c>
      <c r="B98" s="199" t="s">
        <v>574</v>
      </c>
      <c r="C98" s="200">
        <v>98</v>
      </c>
      <c r="D98" s="200">
        <v>103.2</v>
      </c>
      <c r="E98" s="200">
        <v>100.2</v>
      </c>
      <c r="F98" s="200">
        <v>100.3</v>
      </c>
      <c r="G98" s="201">
        <v>100.6</v>
      </c>
      <c r="H98" s="201">
        <v>99.8</v>
      </c>
      <c r="I98" s="202">
        <v>602.09999999999991</v>
      </c>
      <c r="J98" s="137"/>
      <c r="K98" s="138" t="s">
        <v>400</v>
      </c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</row>
    <row r="99" spans="1:56" ht="14.25" x14ac:dyDescent="0.15">
      <c r="A99" s="198" t="s">
        <v>356</v>
      </c>
      <c r="B99" s="199" t="s">
        <v>423</v>
      </c>
      <c r="C99" s="200">
        <v>99.8</v>
      </c>
      <c r="D99" s="200">
        <v>99.4</v>
      </c>
      <c r="E99" s="200">
        <v>103</v>
      </c>
      <c r="F99" s="200">
        <v>100.6</v>
      </c>
      <c r="G99" s="201">
        <v>99.6</v>
      </c>
      <c r="H99" s="201">
        <v>98.4</v>
      </c>
      <c r="I99" s="202">
        <v>600.79999999999995</v>
      </c>
      <c r="J99" s="137"/>
      <c r="K99" s="138" t="s">
        <v>400</v>
      </c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</row>
    <row r="100" spans="1:56" ht="14.25" x14ac:dyDescent="0.15">
      <c r="A100" s="198" t="s">
        <v>359</v>
      </c>
      <c r="B100" s="199" t="s">
        <v>232</v>
      </c>
      <c r="C100" s="200">
        <v>100</v>
      </c>
      <c r="D100" s="200">
        <v>100.8</v>
      </c>
      <c r="E100" s="200">
        <v>102.5</v>
      </c>
      <c r="F100" s="200">
        <v>103.2</v>
      </c>
      <c r="G100" s="201">
        <v>97.5</v>
      </c>
      <c r="H100" s="201">
        <v>96.3</v>
      </c>
      <c r="I100" s="202">
        <v>600.29999999999995</v>
      </c>
      <c r="J100" s="137"/>
      <c r="K100" s="138" t="s">
        <v>400</v>
      </c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</row>
    <row r="101" spans="1:56" ht="14.25" x14ac:dyDescent="0.15">
      <c r="A101" s="198" t="s">
        <v>350</v>
      </c>
      <c r="B101" s="199" t="s">
        <v>234</v>
      </c>
      <c r="C101" s="200">
        <v>100.2</v>
      </c>
      <c r="D101" s="200">
        <v>101</v>
      </c>
      <c r="E101" s="200">
        <v>97.9</v>
      </c>
      <c r="F101" s="200">
        <v>98.5</v>
      </c>
      <c r="G101" s="201">
        <v>99.9</v>
      </c>
      <c r="H101" s="201">
        <v>102.6</v>
      </c>
      <c r="I101" s="202">
        <v>600.1</v>
      </c>
      <c r="J101" s="137"/>
      <c r="K101" s="138" t="s">
        <v>400</v>
      </c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</row>
    <row r="102" spans="1:56" ht="14.25" x14ac:dyDescent="0.15">
      <c r="A102" s="198" t="s">
        <v>353</v>
      </c>
      <c r="B102" s="199" t="s">
        <v>234</v>
      </c>
      <c r="C102" s="200">
        <v>95.8</v>
      </c>
      <c r="D102" s="200">
        <v>100.4</v>
      </c>
      <c r="E102" s="200">
        <v>100.6</v>
      </c>
      <c r="F102" s="200">
        <v>101.6</v>
      </c>
      <c r="G102" s="201">
        <v>99.4</v>
      </c>
      <c r="H102" s="201">
        <v>101</v>
      </c>
      <c r="I102" s="202">
        <v>598.79999999999995</v>
      </c>
      <c r="J102" s="137"/>
      <c r="K102" s="138" t="s">
        <v>400</v>
      </c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</row>
    <row r="103" spans="1:56" ht="14.25" x14ac:dyDescent="0.15">
      <c r="A103" s="198" t="s">
        <v>575</v>
      </c>
      <c r="B103" s="199" t="s">
        <v>576</v>
      </c>
      <c r="C103" s="200">
        <v>98.2</v>
      </c>
      <c r="D103" s="200">
        <v>99.8</v>
      </c>
      <c r="E103" s="200">
        <v>101.8</v>
      </c>
      <c r="F103" s="200">
        <v>99.3</v>
      </c>
      <c r="G103" s="201">
        <v>101</v>
      </c>
      <c r="H103" s="201">
        <v>96.5</v>
      </c>
      <c r="I103" s="202">
        <v>596.6</v>
      </c>
      <c r="J103" s="137"/>
      <c r="K103" s="138" t="s">
        <v>400</v>
      </c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</row>
    <row r="104" spans="1:56" ht="14.25" x14ac:dyDescent="0.15">
      <c r="A104" s="198" t="s">
        <v>124</v>
      </c>
      <c r="B104" s="199" t="s">
        <v>236</v>
      </c>
      <c r="C104" s="200">
        <v>96.9</v>
      </c>
      <c r="D104" s="200">
        <v>98.8</v>
      </c>
      <c r="E104" s="200">
        <v>99.2</v>
      </c>
      <c r="F104" s="200">
        <v>102.9</v>
      </c>
      <c r="G104" s="201">
        <v>98.7</v>
      </c>
      <c r="H104" s="201">
        <v>98.9</v>
      </c>
      <c r="I104" s="202">
        <v>595.4</v>
      </c>
      <c r="J104" s="137"/>
      <c r="K104" s="138" t="s">
        <v>400</v>
      </c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</row>
    <row r="105" spans="1:56" ht="14.25" x14ac:dyDescent="0.15">
      <c r="A105" s="198" t="s">
        <v>168</v>
      </c>
      <c r="B105" s="199" t="s">
        <v>243</v>
      </c>
      <c r="C105" s="200">
        <v>99.8</v>
      </c>
      <c r="D105" s="200">
        <v>101.6</v>
      </c>
      <c r="E105" s="200">
        <v>98.9</v>
      </c>
      <c r="F105" s="200">
        <v>98.8</v>
      </c>
      <c r="G105" s="201">
        <v>96.5</v>
      </c>
      <c r="H105" s="201">
        <v>99.1</v>
      </c>
      <c r="I105" s="202">
        <v>594.69999999999993</v>
      </c>
      <c r="J105" s="137"/>
      <c r="K105" s="138" t="s">
        <v>400</v>
      </c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</row>
    <row r="106" spans="1:56" ht="14.25" x14ac:dyDescent="0.15">
      <c r="A106" s="198" t="s">
        <v>355</v>
      </c>
      <c r="B106" s="199" t="s">
        <v>232</v>
      </c>
      <c r="C106" s="200">
        <v>99.2</v>
      </c>
      <c r="D106" s="200">
        <v>96.8</v>
      </c>
      <c r="E106" s="200">
        <v>98.4</v>
      </c>
      <c r="F106" s="200">
        <v>99.5</v>
      </c>
      <c r="G106" s="201">
        <v>98.7</v>
      </c>
      <c r="H106" s="201">
        <v>100.5</v>
      </c>
      <c r="I106" s="202">
        <v>593.09999999999991</v>
      </c>
      <c r="J106" s="137"/>
      <c r="K106" s="138" t="s">
        <v>400</v>
      </c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</row>
    <row r="107" spans="1:56" ht="14.25" x14ac:dyDescent="0.15">
      <c r="A107" s="198" t="s">
        <v>127</v>
      </c>
      <c r="B107" s="199" t="s">
        <v>236</v>
      </c>
      <c r="C107" s="200">
        <v>99.4</v>
      </c>
      <c r="D107" s="200">
        <v>98.5</v>
      </c>
      <c r="E107" s="200">
        <v>96.2</v>
      </c>
      <c r="F107" s="200">
        <v>100.3</v>
      </c>
      <c r="G107" s="201">
        <v>98.4</v>
      </c>
      <c r="H107" s="201">
        <v>98.6</v>
      </c>
      <c r="I107" s="202">
        <v>591.40000000000009</v>
      </c>
      <c r="J107" s="137"/>
      <c r="K107" s="138" t="s">
        <v>400</v>
      </c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</row>
    <row r="108" spans="1:56" ht="14.25" x14ac:dyDescent="0.15">
      <c r="A108" s="198" t="s">
        <v>360</v>
      </c>
      <c r="B108" s="199" t="s">
        <v>232</v>
      </c>
      <c r="C108" s="200">
        <v>95.9</v>
      </c>
      <c r="D108" s="200">
        <v>100.4</v>
      </c>
      <c r="E108" s="200">
        <v>96</v>
      </c>
      <c r="F108" s="200">
        <v>98.8</v>
      </c>
      <c r="G108" s="201">
        <v>100.5</v>
      </c>
      <c r="H108" s="201">
        <v>99.2</v>
      </c>
      <c r="I108" s="202">
        <v>590.80000000000007</v>
      </c>
      <c r="J108" s="137"/>
      <c r="K108" s="138" t="s">
        <v>400</v>
      </c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</row>
    <row r="109" spans="1:56" ht="14.25" x14ac:dyDescent="0.15">
      <c r="A109" s="198" t="s">
        <v>365</v>
      </c>
      <c r="B109" s="199" t="s">
        <v>234</v>
      </c>
      <c r="C109" s="200">
        <v>98.6</v>
      </c>
      <c r="D109" s="200">
        <v>97.1</v>
      </c>
      <c r="E109" s="200">
        <v>98.6</v>
      </c>
      <c r="F109" s="200">
        <v>101.4</v>
      </c>
      <c r="G109" s="201">
        <v>97</v>
      </c>
      <c r="H109" s="201">
        <v>97.6</v>
      </c>
      <c r="I109" s="202">
        <v>590.29999999999995</v>
      </c>
      <c r="J109" s="137"/>
      <c r="K109" s="138" t="s">
        <v>400</v>
      </c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</row>
    <row r="110" spans="1:56" ht="14.25" x14ac:dyDescent="0.15">
      <c r="A110" s="198" t="s">
        <v>361</v>
      </c>
      <c r="B110" s="199" t="s">
        <v>234</v>
      </c>
      <c r="C110" s="200">
        <v>97.8</v>
      </c>
      <c r="D110" s="200">
        <v>98.2</v>
      </c>
      <c r="E110" s="200">
        <v>99.9</v>
      </c>
      <c r="F110" s="200">
        <v>98.7</v>
      </c>
      <c r="G110" s="201">
        <v>101.8</v>
      </c>
      <c r="H110" s="201">
        <v>93.3</v>
      </c>
      <c r="I110" s="202">
        <v>589.69999999999993</v>
      </c>
      <c r="J110" s="137"/>
      <c r="K110" s="138" t="s">
        <v>400</v>
      </c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</row>
    <row r="111" spans="1:56" ht="14.25" x14ac:dyDescent="0.15">
      <c r="A111" s="198" t="s">
        <v>577</v>
      </c>
      <c r="B111" s="199" t="s">
        <v>427</v>
      </c>
      <c r="C111" s="200">
        <v>99.4</v>
      </c>
      <c r="D111" s="200">
        <v>97.1</v>
      </c>
      <c r="E111" s="200">
        <v>100.5</v>
      </c>
      <c r="F111" s="200">
        <v>95</v>
      </c>
      <c r="G111" s="201">
        <v>99</v>
      </c>
      <c r="H111" s="201">
        <v>97.3</v>
      </c>
      <c r="I111" s="202">
        <v>588.29999999999995</v>
      </c>
      <c r="J111" s="137"/>
      <c r="K111" s="138" t="s">
        <v>400</v>
      </c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</row>
    <row r="112" spans="1:56" ht="14.25" x14ac:dyDescent="0.15">
      <c r="A112" s="198" t="s">
        <v>357</v>
      </c>
      <c r="B112" s="199" t="s">
        <v>423</v>
      </c>
      <c r="C112" s="200">
        <v>95.8</v>
      </c>
      <c r="D112" s="200">
        <v>96.1</v>
      </c>
      <c r="E112" s="200">
        <v>97.1</v>
      </c>
      <c r="F112" s="200">
        <v>99</v>
      </c>
      <c r="G112" s="201">
        <v>98</v>
      </c>
      <c r="H112" s="201">
        <v>99.4</v>
      </c>
      <c r="I112" s="202">
        <v>585.4</v>
      </c>
      <c r="J112" s="137"/>
      <c r="K112" s="138" t="s">
        <v>400</v>
      </c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</row>
    <row r="113" spans="1:56" ht="14.25" x14ac:dyDescent="0.15">
      <c r="A113" s="198" t="s">
        <v>578</v>
      </c>
      <c r="B113" s="199" t="s">
        <v>579</v>
      </c>
      <c r="C113" s="200">
        <v>100.9</v>
      </c>
      <c r="D113" s="200">
        <v>100.1</v>
      </c>
      <c r="E113" s="200">
        <v>96.9</v>
      </c>
      <c r="F113" s="200">
        <v>98.5</v>
      </c>
      <c r="G113" s="201">
        <v>98.1</v>
      </c>
      <c r="H113" s="201">
        <v>90.7</v>
      </c>
      <c r="I113" s="202">
        <v>585.20000000000005</v>
      </c>
      <c r="J113" s="137"/>
      <c r="K113" s="138" t="s">
        <v>400</v>
      </c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</row>
    <row r="114" spans="1:56" ht="14.25" x14ac:dyDescent="0.15">
      <c r="A114" s="198" t="s">
        <v>363</v>
      </c>
      <c r="B114" s="199" t="s">
        <v>232</v>
      </c>
      <c r="C114" s="200">
        <v>95.4</v>
      </c>
      <c r="D114" s="200">
        <v>94.3</v>
      </c>
      <c r="E114" s="200">
        <v>95.3</v>
      </c>
      <c r="F114" s="200">
        <v>94.9</v>
      </c>
      <c r="G114" s="201">
        <v>98.3</v>
      </c>
      <c r="H114" s="201">
        <v>95.6</v>
      </c>
      <c r="I114" s="202">
        <v>573.79999999999995</v>
      </c>
      <c r="J114" s="137"/>
      <c r="K114" s="138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</row>
    <row r="115" spans="1:56" ht="14.25" x14ac:dyDescent="0.15">
      <c r="A115" s="198" t="s">
        <v>366</v>
      </c>
      <c r="B115" s="199" t="s">
        <v>232</v>
      </c>
      <c r="C115" s="200">
        <v>94.8</v>
      </c>
      <c r="D115" s="200">
        <v>96.3</v>
      </c>
      <c r="E115" s="200">
        <v>97.1</v>
      </c>
      <c r="F115" s="200">
        <v>95.5</v>
      </c>
      <c r="G115" s="201">
        <v>95.3</v>
      </c>
      <c r="H115" s="201">
        <v>92.5</v>
      </c>
      <c r="I115" s="202">
        <v>571.5</v>
      </c>
      <c r="J115" s="137"/>
      <c r="K115" s="138" t="s">
        <v>400</v>
      </c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</row>
    <row r="116" spans="1:56" ht="14.25" x14ac:dyDescent="0.15">
      <c r="A116" s="198" t="s">
        <v>370</v>
      </c>
      <c r="B116" s="199" t="s">
        <v>232</v>
      </c>
      <c r="C116" s="200">
        <v>96.2</v>
      </c>
      <c r="D116" s="200">
        <v>95</v>
      </c>
      <c r="E116" s="200">
        <v>94.2</v>
      </c>
      <c r="F116" s="200">
        <v>90.8</v>
      </c>
      <c r="G116" s="201">
        <v>95.8</v>
      </c>
      <c r="H116" s="201">
        <v>94.5</v>
      </c>
      <c r="I116" s="202">
        <v>566.5</v>
      </c>
      <c r="J116" s="137"/>
      <c r="K116" s="138" t="s">
        <v>400</v>
      </c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</row>
    <row r="117" spans="1:56" ht="14.25" x14ac:dyDescent="0.15">
      <c r="A117" s="198" t="s">
        <v>211</v>
      </c>
      <c r="B117" s="199" t="s">
        <v>248</v>
      </c>
      <c r="C117" s="200">
        <v>91.9</v>
      </c>
      <c r="D117" s="200">
        <v>93</v>
      </c>
      <c r="E117" s="200">
        <v>93.3</v>
      </c>
      <c r="F117" s="200">
        <v>95</v>
      </c>
      <c r="G117" s="201">
        <v>98.6</v>
      </c>
      <c r="H117" s="201">
        <v>93.3</v>
      </c>
      <c r="I117" s="202">
        <v>565.09999999999991</v>
      </c>
      <c r="J117" s="137"/>
      <c r="K117" s="138" t="s">
        <v>400</v>
      </c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</row>
    <row r="118" spans="1:56" ht="14.25" x14ac:dyDescent="0.15">
      <c r="A118" s="198" t="s">
        <v>364</v>
      </c>
      <c r="B118" s="199" t="s">
        <v>241</v>
      </c>
      <c r="C118" s="200">
        <v>92.7</v>
      </c>
      <c r="D118" s="200">
        <v>93.8</v>
      </c>
      <c r="E118" s="200">
        <v>96.5</v>
      </c>
      <c r="F118" s="200">
        <v>96.2</v>
      </c>
      <c r="G118" s="201">
        <v>92.6</v>
      </c>
      <c r="H118" s="201">
        <v>92.5</v>
      </c>
      <c r="I118" s="202">
        <v>564.29999999999995</v>
      </c>
      <c r="J118" s="137"/>
      <c r="K118" s="19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</row>
    <row r="119" spans="1:56" ht="14.25" x14ac:dyDescent="0.15">
      <c r="A119" s="198" t="s">
        <v>362</v>
      </c>
      <c r="B119" s="199" t="s">
        <v>232</v>
      </c>
      <c r="C119" s="200">
        <v>92.2</v>
      </c>
      <c r="D119" s="200">
        <v>92.4</v>
      </c>
      <c r="E119" s="200">
        <v>93.1</v>
      </c>
      <c r="F119" s="200">
        <v>89.3</v>
      </c>
      <c r="G119" s="201">
        <v>95.3</v>
      </c>
      <c r="H119" s="201">
        <v>97.2</v>
      </c>
      <c r="I119" s="202">
        <v>559.50000000000011</v>
      </c>
      <c r="J119" s="137"/>
      <c r="K119" s="19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</row>
    <row r="120" spans="1:56" ht="14.25" x14ac:dyDescent="0.15">
      <c r="A120" s="198" t="s">
        <v>375</v>
      </c>
      <c r="B120" s="199" t="s">
        <v>234</v>
      </c>
      <c r="C120" s="200">
        <v>89.7</v>
      </c>
      <c r="D120" s="200">
        <v>88</v>
      </c>
      <c r="E120" s="200">
        <v>95.1</v>
      </c>
      <c r="F120" s="200">
        <v>91.2</v>
      </c>
      <c r="G120" s="201">
        <v>98.6</v>
      </c>
      <c r="H120" s="201">
        <v>94.8</v>
      </c>
      <c r="I120" s="202">
        <v>557.39999999999986</v>
      </c>
      <c r="J120" s="137"/>
      <c r="K120" s="19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</row>
    <row r="121" spans="1:56" ht="14.25" x14ac:dyDescent="0.15">
      <c r="A121" s="198" t="s">
        <v>367</v>
      </c>
      <c r="B121" s="199" t="s">
        <v>232</v>
      </c>
      <c r="C121" s="200">
        <v>88.2</v>
      </c>
      <c r="D121" s="200">
        <v>90.5</v>
      </c>
      <c r="E121" s="200">
        <v>100.4</v>
      </c>
      <c r="F121" s="200">
        <v>92.8</v>
      </c>
      <c r="G121" s="201">
        <v>89.7</v>
      </c>
      <c r="H121" s="201">
        <v>94.4</v>
      </c>
      <c r="I121" s="202">
        <v>556</v>
      </c>
      <c r="J121" s="137"/>
      <c r="K121" s="138" t="s">
        <v>400</v>
      </c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</row>
    <row r="122" spans="1:56" ht="14.25" x14ac:dyDescent="0.15">
      <c r="A122" s="198" t="s">
        <v>371</v>
      </c>
      <c r="B122" s="199" t="s">
        <v>232</v>
      </c>
      <c r="C122" s="200">
        <v>88.6</v>
      </c>
      <c r="D122" s="200">
        <v>92.3</v>
      </c>
      <c r="E122" s="200">
        <v>95.4</v>
      </c>
      <c r="F122" s="200">
        <v>95.8</v>
      </c>
      <c r="G122" s="201">
        <v>86.9</v>
      </c>
      <c r="H122" s="201">
        <v>96.6</v>
      </c>
      <c r="I122" s="202">
        <v>555.6</v>
      </c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</row>
    <row r="123" spans="1:56" ht="14.25" x14ac:dyDescent="0.15">
      <c r="A123" s="198" t="s">
        <v>373</v>
      </c>
      <c r="B123" s="199" t="s">
        <v>232</v>
      </c>
      <c r="C123" s="200">
        <v>93.2</v>
      </c>
      <c r="D123" s="200">
        <v>94.8</v>
      </c>
      <c r="E123" s="200">
        <v>96.7</v>
      </c>
      <c r="F123" s="200">
        <v>98.2</v>
      </c>
      <c r="G123" s="201">
        <v>80</v>
      </c>
      <c r="H123" s="201">
        <v>92.1</v>
      </c>
      <c r="I123" s="202">
        <v>555</v>
      </c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</row>
    <row r="124" spans="1:56" ht="14.25" x14ac:dyDescent="0.15">
      <c r="A124" s="198" t="s">
        <v>441</v>
      </c>
      <c r="B124" s="199" t="s">
        <v>419</v>
      </c>
      <c r="C124" s="200">
        <v>99.5</v>
      </c>
      <c r="D124" s="200">
        <v>95.5</v>
      </c>
      <c r="E124" s="200">
        <v>95.5</v>
      </c>
      <c r="F124" s="200">
        <v>92.2</v>
      </c>
      <c r="G124" s="201">
        <v>96</v>
      </c>
      <c r="H124" s="201">
        <v>76.099999999999994</v>
      </c>
      <c r="I124" s="202">
        <v>554.79999999999995</v>
      </c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</row>
    <row r="125" spans="1:56" ht="14.25" x14ac:dyDescent="0.15">
      <c r="A125" s="198" t="s">
        <v>374</v>
      </c>
      <c r="B125" s="199" t="s">
        <v>239</v>
      </c>
      <c r="C125" s="200">
        <v>87.2</v>
      </c>
      <c r="D125" s="200">
        <v>94.1</v>
      </c>
      <c r="E125" s="200">
        <v>97.7</v>
      </c>
      <c r="F125" s="200">
        <v>94.5</v>
      </c>
      <c r="G125" s="201">
        <v>88.6</v>
      </c>
      <c r="H125" s="201">
        <v>92</v>
      </c>
      <c r="I125" s="202">
        <v>554.1</v>
      </c>
      <c r="J125" s="104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</row>
    <row r="126" spans="1:56" ht="14.25" x14ac:dyDescent="0.15">
      <c r="A126" s="198" t="s">
        <v>358</v>
      </c>
      <c r="B126" s="199" t="s">
        <v>239</v>
      </c>
      <c r="C126" s="200">
        <v>90.8</v>
      </c>
      <c r="D126" s="200">
        <v>91.2</v>
      </c>
      <c r="E126" s="200">
        <v>93.8</v>
      </c>
      <c r="F126" s="200">
        <v>92.5</v>
      </c>
      <c r="G126" s="201">
        <v>91</v>
      </c>
      <c r="H126" s="201">
        <v>94.2</v>
      </c>
      <c r="I126" s="202">
        <v>553.5</v>
      </c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</row>
    <row r="127" spans="1:56" ht="14.25" x14ac:dyDescent="0.15">
      <c r="A127" s="198" t="s">
        <v>372</v>
      </c>
      <c r="B127" s="199" t="s">
        <v>234</v>
      </c>
      <c r="C127" s="200">
        <v>91.8</v>
      </c>
      <c r="D127" s="200">
        <v>87.5</v>
      </c>
      <c r="E127" s="200">
        <v>97.4</v>
      </c>
      <c r="F127" s="200">
        <v>88.9</v>
      </c>
      <c r="G127" s="201">
        <v>92.4</v>
      </c>
      <c r="H127" s="201">
        <v>92</v>
      </c>
      <c r="I127" s="202">
        <v>550</v>
      </c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</row>
    <row r="128" spans="1:56" ht="14.25" x14ac:dyDescent="0.15">
      <c r="A128" s="198" t="s">
        <v>376</v>
      </c>
      <c r="B128" s="199" t="s">
        <v>423</v>
      </c>
      <c r="C128" s="200">
        <v>90.3</v>
      </c>
      <c r="D128" s="200">
        <v>90</v>
      </c>
      <c r="E128" s="200">
        <v>92.1</v>
      </c>
      <c r="F128" s="200">
        <v>90</v>
      </c>
      <c r="G128" s="201">
        <v>94.3</v>
      </c>
      <c r="H128" s="201">
        <v>92.5</v>
      </c>
      <c r="I128" s="202">
        <v>549.20000000000005</v>
      </c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</row>
    <row r="129" spans="1:56" ht="14.25" x14ac:dyDescent="0.15">
      <c r="A129" s="205" t="s">
        <v>580</v>
      </c>
      <c r="B129" s="206" t="s">
        <v>581</v>
      </c>
      <c r="C129" s="207">
        <v>88.5</v>
      </c>
      <c r="D129" s="207">
        <v>91.8</v>
      </c>
      <c r="E129" s="207">
        <v>92.3</v>
      </c>
      <c r="F129" s="207">
        <v>90.5</v>
      </c>
      <c r="G129" s="208">
        <v>92</v>
      </c>
      <c r="H129" s="208">
        <v>93.1</v>
      </c>
      <c r="I129" s="209">
        <v>548.20000000000005</v>
      </c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</row>
    <row r="130" spans="1:56" x14ac:dyDescent="0.15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</row>
    <row r="131" spans="1:56" x14ac:dyDescent="0.15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</row>
    <row r="132" spans="1:56" x14ac:dyDescent="0.15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</row>
    <row r="133" spans="1:56" x14ac:dyDescent="0.15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</row>
    <row r="134" spans="1:56" x14ac:dyDescent="0.1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</row>
    <row r="135" spans="1:56" x14ac:dyDescent="0.15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</row>
    <row r="136" spans="1:56" x14ac:dyDescent="0.15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</row>
    <row r="137" spans="1:56" x14ac:dyDescent="0.1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</row>
    <row r="138" spans="1:56" x14ac:dyDescent="0.15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</row>
    <row r="139" spans="1:56" x14ac:dyDescent="0.15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</row>
    <row r="140" spans="1:56" x14ac:dyDescent="0.15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</row>
    <row r="141" spans="1:56" x14ac:dyDescent="0.15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</row>
    <row r="142" spans="1:56" x14ac:dyDescent="0.15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</row>
    <row r="143" spans="1:56" x14ac:dyDescent="0.15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</row>
    <row r="144" spans="1:56" x14ac:dyDescent="0.15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</row>
    <row r="145" spans="1:56" x14ac:dyDescent="0.15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</row>
    <row r="146" spans="1:56" x14ac:dyDescent="0.1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</row>
    <row r="147" spans="1:56" x14ac:dyDescent="0.1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</row>
    <row r="148" spans="1:56" x14ac:dyDescent="0.15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</row>
    <row r="149" spans="1:56" x14ac:dyDescent="0.15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</row>
    <row r="150" spans="1:56" x14ac:dyDescent="0.1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</row>
    <row r="151" spans="1:56" x14ac:dyDescent="0.15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</row>
    <row r="152" spans="1:56" x14ac:dyDescent="0.1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</row>
    <row r="153" spans="1:56" x14ac:dyDescent="0.1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</row>
    <row r="154" spans="1:56" x14ac:dyDescent="0.15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</row>
    <row r="155" spans="1:56" x14ac:dyDescent="0.1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</row>
    <row r="156" spans="1:56" x14ac:dyDescent="0.15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</row>
    <row r="157" spans="1:56" x14ac:dyDescent="0.1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1:56" x14ac:dyDescent="0.15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1:56" x14ac:dyDescent="0.15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</row>
  </sheetData>
  <protectedRanges>
    <protectedRange sqref="K4:K11" name="範囲1"/>
    <protectedRange sqref="K83:K90" name="範囲1_1"/>
  </protectedRange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L14"/>
  <sheetViews>
    <sheetView zoomScale="80" zoomScaleNormal="80" workbookViewId="0">
      <selection activeCell="AQ54" sqref="AQ54"/>
    </sheetView>
  </sheetViews>
  <sheetFormatPr defaultRowHeight="13.5" x14ac:dyDescent="0.15"/>
  <cols>
    <col min="1" max="1" width="9.375" bestFit="1" customWidth="1"/>
    <col min="2" max="2" width="7.125" bestFit="1" customWidth="1"/>
    <col min="3" max="6" width="3.625" bestFit="1" customWidth="1"/>
    <col min="7" max="7" width="5.25" bestFit="1" customWidth="1"/>
    <col min="8" max="8" width="3.625" bestFit="1" customWidth="1"/>
    <col min="9" max="9" width="5.25" bestFit="1" customWidth="1"/>
    <col min="10" max="10" width="2.625" bestFit="1" customWidth="1"/>
    <col min="11" max="11" width="5.25" bestFit="1" customWidth="1"/>
    <col min="12" max="12" width="5.625" bestFit="1" customWidth="1"/>
    <col min="13" max="13" width="11.75" bestFit="1" customWidth="1"/>
    <col min="14" max="14" width="7.125" bestFit="1" customWidth="1"/>
    <col min="15" max="18" width="3.625" bestFit="1" customWidth="1"/>
    <col min="19" max="19" width="5.25" bestFit="1" customWidth="1"/>
    <col min="20" max="20" width="3.625" bestFit="1" customWidth="1"/>
    <col min="21" max="21" width="5.25" bestFit="1" customWidth="1"/>
    <col min="22" max="22" width="2.625" bestFit="1" customWidth="1"/>
    <col min="23" max="23" width="5.25" bestFit="1" customWidth="1"/>
    <col min="24" max="24" width="3" bestFit="1" customWidth="1"/>
    <col min="25" max="25" width="10.125" bestFit="1" customWidth="1"/>
    <col min="26" max="26" width="7.125" bestFit="1" customWidth="1"/>
    <col min="27" max="32" width="3.625" bestFit="1" customWidth="1"/>
    <col min="33" max="33" width="5.25" bestFit="1" customWidth="1"/>
    <col min="34" max="34" width="3.625" bestFit="1" customWidth="1"/>
    <col min="35" max="35" width="5.25" bestFit="1" customWidth="1"/>
    <col min="36" max="38" width="3.625" bestFit="1" customWidth="1"/>
    <col min="39" max="39" width="5.25" bestFit="1" customWidth="1"/>
    <col min="40" max="40" width="2.625" bestFit="1" customWidth="1"/>
    <col min="41" max="41" width="5.25" bestFit="1" customWidth="1"/>
    <col min="42" max="42" width="5.625" bestFit="1" customWidth="1"/>
    <col min="43" max="43" width="9.75" bestFit="1" customWidth="1"/>
    <col min="44" max="44" width="7.125" bestFit="1" customWidth="1"/>
    <col min="45" max="50" width="3.625" bestFit="1" customWidth="1"/>
    <col min="51" max="51" width="5.25" bestFit="1" customWidth="1"/>
    <col min="52" max="52" width="2.625" bestFit="1" customWidth="1"/>
    <col min="53" max="53" width="5.25" bestFit="1" customWidth="1"/>
    <col min="54" max="54" width="3.875" bestFit="1" customWidth="1"/>
    <col min="55" max="55" width="5.625" bestFit="1" customWidth="1"/>
    <col min="56" max="56" width="13.375" bestFit="1" customWidth="1"/>
    <col min="57" max="57" width="7.125" bestFit="1" customWidth="1"/>
    <col min="58" max="61" width="3.625" bestFit="1" customWidth="1"/>
    <col min="62" max="62" width="5.25" bestFit="1" customWidth="1"/>
    <col min="63" max="63" width="2.625" bestFit="1" customWidth="1"/>
    <col min="64" max="64" width="5.25" bestFit="1" customWidth="1"/>
    <col min="65" max="65" width="3.875" bestFit="1" customWidth="1"/>
    <col min="66" max="66" width="4.625" customWidth="1"/>
    <col min="67" max="67" width="3.875" bestFit="1" customWidth="1"/>
    <col min="68" max="68" width="4.625" customWidth="1"/>
    <col min="69" max="69" width="5.625" bestFit="1" customWidth="1"/>
    <col min="70" max="70" width="3" bestFit="1" customWidth="1"/>
    <col min="71" max="71" width="5.625" bestFit="1" customWidth="1"/>
  </cols>
  <sheetData>
    <row r="1" spans="1:64" x14ac:dyDescent="0.15">
      <c r="A1" t="s">
        <v>41</v>
      </c>
      <c r="M1" t="s">
        <v>42</v>
      </c>
      <c r="Y1" t="s">
        <v>43</v>
      </c>
      <c r="AQ1" t="s">
        <v>44</v>
      </c>
      <c r="BD1" s="13" t="s">
        <v>30</v>
      </c>
      <c r="BE1" s="13"/>
      <c r="BF1" s="13"/>
      <c r="BG1" s="13"/>
      <c r="BH1" s="13"/>
      <c r="BI1" s="13"/>
    </row>
    <row r="2" spans="1:64" x14ac:dyDescent="0.15">
      <c r="A2" t="s">
        <v>25</v>
      </c>
      <c r="M2" t="s">
        <v>26</v>
      </c>
      <c r="Y2" t="s">
        <v>28</v>
      </c>
      <c r="AP2" s="13"/>
      <c r="AQ2" t="s">
        <v>57</v>
      </c>
      <c r="BD2" s="13" t="s">
        <v>59</v>
      </c>
      <c r="BE2" s="13"/>
      <c r="BF2" s="13"/>
      <c r="BG2" s="13"/>
      <c r="BH2" s="13"/>
      <c r="BI2" s="13"/>
      <c r="BJ2" s="13"/>
      <c r="BK2" s="13"/>
      <c r="BL2" s="13"/>
    </row>
    <row r="3" spans="1:64" x14ac:dyDescent="0.15">
      <c r="A3" s="9" t="s">
        <v>14</v>
      </c>
      <c r="B3" s="9" t="s">
        <v>15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23</v>
      </c>
      <c r="H3" s="9" t="s">
        <v>24</v>
      </c>
      <c r="I3" s="9" t="s">
        <v>21</v>
      </c>
      <c r="J3" s="9" t="s">
        <v>22</v>
      </c>
      <c r="K3" s="11" t="s">
        <v>45</v>
      </c>
      <c r="M3" s="9" t="s">
        <v>14</v>
      </c>
      <c r="N3" s="9" t="s">
        <v>15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23</v>
      </c>
      <c r="T3" s="9" t="s">
        <v>24</v>
      </c>
      <c r="U3" s="9" t="s">
        <v>21</v>
      </c>
      <c r="V3" s="9" t="s">
        <v>22</v>
      </c>
      <c r="W3" s="11" t="s">
        <v>45</v>
      </c>
      <c r="Y3" s="9" t="s">
        <v>14</v>
      </c>
      <c r="Z3" s="9" t="s">
        <v>15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11" t="s">
        <v>17</v>
      </c>
      <c r="AJ3" s="11" t="s">
        <v>18</v>
      </c>
      <c r="AK3" s="11" t="s">
        <v>19</v>
      </c>
      <c r="AL3" s="11" t="s">
        <v>20</v>
      </c>
      <c r="AM3" s="9" t="s">
        <v>21</v>
      </c>
      <c r="AN3" s="9" t="s">
        <v>22</v>
      </c>
      <c r="AO3" s="16" t="s">
        <v>45</v>
      </c>
      <c r="AP3" s="15"/>
      <c r="AQ3" s="9" t="s">
        <v>14</v>
      </c>
      <c r="AR3" s="9" t="s">
        <v>15</v>
      </c>
      <c r="AS3" s="9" t="s">
        <v>17</v>
      </c>
      <c r="AT3" s="9" t="s">
        <v>18</v>
      </c>
      <c r="AU3" s="9" t="s">
        <v>19</v>
      </c>
      <c r="AV3" s="9" t="s">
        <v>20</v>
      </c>
      <c r="AW3" s="9" t="s">
        <v>23</v>
      </c>
      <c r="AX3" s="9" t="s">
        <v>24</v>
      </c>
      <c r="AY3" s="9" t="s">
        <v>21</v>
      </c>
      <c r="AZ3" s="9" t="s">
        <v>22</v>
      </c>
      <c r="BA3" s="11" t="s">
        <v>45</v>
      </c>
      <c r="BD3" s="9" t="s">
        <v>14</v>
      </c>
      <c r="BE3" s="9" t="s">
        <v>15</v>
      </c>
      <c r="BF3" s="9" t="s">
        <v>17</v>
      </c>
      <c r="BG3" s="9" t="s">
        <v>18</v>
      </c>
      <c r="BH3" s="9" t="s">
        <v>19</v>
      </c>
      <c r="BI3" s="9" t="s">
        <v>20</v>
      </c>
      <c r="BJ3" s="9" t="s">
        <v>21</v>
      </c>
      <c r="BK3" s="9" t="s">
        <v>22</v>
      </c>
      <c r="BL3" s="11" t="s">
        <v>45</v>
      </c>
    </row>
    <row r="4" spans="1:64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7"/>
      <c r="AP4" s="18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D4" s="9"/>
      <c r="BE4" s="9"/>
      <c r="BF4" s="9"/>
      <c r="BG4" s="9"/>
      <c r="BH4" s="9"/>
      <c r="BI4" s="9"/>
      <c r="BJ4" s="9"/>
      <c r="BK4" s="9"/>
      <c r="BL4" s="9"/>
    </row>
    <row r="5" spans="1:64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7"/>
      <c r="AP5" s="18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D5" s="9"/>
      <c r="BE5" s="9"/>
      <c r="BF5" s="9"/>
      <c r="BG5" s="9"/>
      <c r="BH5" s="9"/>
      <c r="BI5" s="9"/>
      <c r="BJ5" s="9"/>
      <c r="BK5" s="9"/>
      <c r="BL5" s="9"/>
    </row>
    <row r="6" spans="1:64" ht="14.25" thickBo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9"/>
      <c r="AJ6" s="19"/>
      <c r="AK6" s="19"/>
      <c r="AL6" s="19"/>
      <c r="AM6" s="19"/>
      <c r="AN6" s="19"/>
      <c r="AO6" s="19"/>
      <c r="AP6" s="13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D6" s="19"/>
      <c r="BE6" s="19"/>
      <c r="BF6" s="19"/>
      <c r="BG6" s="19"/>
      <c r="BH6" s="19"/>
      <c r="BI6" s="19"/>
      <c r="BJ6" s="19"/>
      <c r="BK6" s="19"/>
      <c r="BL6" s="19"/>
    </row>
    <row r="7" spans="1:64" x14ac:dyDescent="0.15">
      <c r="A7" t="s">
        <v>16</v>
      </c>
      <c r="M7" s="12" t="s">
        <v>27</v>
      </c>
      <c r="N7" s="12"/>
      <c r="O7" s="12"/>
      <c r="P7" s="12"/>
      <c r="Q7" s="12"/>
      <c r="R7" s="12"/>
      <c r="S7" s="13"/>
      <c r="T7" s="13"/>
      <c r="U7" s="13"/>
      <c r="V7" s="13"/>
      <c r="W7" s="13"/>
      <c r="Y7" t="s">
        <v>29</v>
      </c>
      <c r="AP7" s="13"/>
      <c r="AQ7" t="s">
        <v>58</v>
      </c>
      <c r="BD7" s="13" t="s">
        <v>60</v>
      </c>
      <c r="BE7" s="13"/>
      <c r="BF7" s="13"/>
      <c r="BG7" s="13"/>
      <c r="BH7" s="13"/>
      <c r="BI7" s="13"/>
      <c r="BJ7" s="13"/>
      <c r="BK7" s="13"/>
      <c r="BL7" s="13"/>
    </row>
    <row r="8" spans="1:64" x14ac:dyDescent="0.15">
      <c r="A8" s="9" t="s">
        <v>14</v>
      </c>
      <c r="B8" s="9" t="s">
        <v>15</v>
      </c>
      <c r="C8" s="9" t="s">
        <v>17</v>
      </c>
      <c r="D8" s="9" t="s">
        <v>18</v>
      </c>
      <c r="E8" s="9" t="s">
        <v>19</v>
      </c>
      <c r="F8" s="9" t="s">
        <v>20</v>
      </c>
      <c r="G8" s="9" t="s">
        <v>21</v>
      </c>
      <c r="H8" s="9" t="s">
        <v>22</v>
      </c>
      <c r="I8" s="11" t="s">
        <v>45</v>
      </c>
      <c r="M8" s="9" t="s">
        <v>14</v>
      </c>
      <c r="N8" s="9" t="s">
        <v>15</v>
      </c>
      <c r="O8" s="9" t="s">
        <v>17</v>
      </c>
      <c r="P8" s="9" t="s">
        <v>18</v>
      </c>
      <c r="Q8" s="9" t="s">
        <v>19</v>
      </c>
      <c r="R8" s="9" t="s">
        <v>20</v>
      </c>
      <c r="S8" s="9" t="s">
        <v>21</v>
      </c>
      <c r="T8" s="9" t="s">
        <v>22</v>
      </c>
      <c r="U8" s="11" t="s">
        <v>45</v>
      </c>
      <c r="V8" s="13"/>
      <c r="W8" s="13"/>
      <c r="Y8" s="9" t="s">
        <v>14</v>
      </c>
      <c r="Z8" s="9" t="s">
        <v>15</v>
      </c>
      <c r="AA8" s="9" t="s">
        <v>17</v>
      </c>
      <c r="AB8" s="9" t="s">
        <v>18</v>
      </c>
      <c r="AC8" s="9" t="s">
        <v>19</v>
      </c>
      <c r="AD8" s="9" t="s">
        <v>20</v>
      </c>
      <c r="AE8" s="9" t="s">
        <v>23</v>
      </c>
      <c r="AF8" s="9" t="s">
        <v>24</v>
      </c>
      <c r="AG8" s="9" t="s">
        <v>21</v>
      </c>
      <c r="AH8" s="9" t="s">
        <v>22</v>
      </c>
      <c r="AI8" s="11" t="s">
        <v>45</v>
      </c>
      <c r="AQ8" s="9" t="s">
        <v>14</v>
      </c>
      <c r="AR8" s="9" t="s">
        <v>15</v>
      </c>
      <c r="AS8" s="9" t="s">
        <v>17</v>
      </c>
      <c r="AT8" s="9" t="s">
        <v>18</v>
      </c>
      <c r="AU8" s="9" t="s">
        <v>19</v>
      </c>
      <c r="AV8" s="9" t="s">
        <v>20</v>
      </c>
      <c r="AW8" s="9" t="s">
        <v>23</v>
      </c>
      <c r="AX8" s="9" t="s">
        <v>24</v>
      </c>
      <c r="AY8" s="9" t="s">
        <v>21</v>
      </c>
      <c r="AZ8" s="9" t="s">
        <v>22</v>
      </c>
      <c r="BA8" s="11" t="s">
        <v>45</v>
      </c>
      <c r="BD8" s="9" t="s">
        <v>14</v>
      </c>
      <c r="BE8" s="9" t="s">
        <v>15</v>
      </c>
      <c r="BF8" s="9" t="s">
        <v>17</v>
      </c>
      <c r="BG8" s="9" t="s">
        <v>18</v>
      </c>
      <c r="BH8" s="9" t="s">
        <v>19</v>
      </c>
      <c r="BI8" s="9" t="s">
        <v>20</v>
      </c>
      <c r="BJ8" s="9" t="s">
        <v>21</v>
      </c>
      <c r="BK8" s="9" t="s">
        <v>22</v>
      </c>
      <c r="BL8" s="11" t="s">
        <v>45</v>
      </c>
    </row>
    <row r="9" spans="1:64" x14ac:dyDescent="0.15">
      <c r="A9" s="9"/>
      <c r="B9" s="9"/>
      <c r="C9" s="9"/>
      <c r="D9" s="9"/>
      <c r="E9" s="9"/>
      <c r="F9" s="9"/>
      <c r="G9" s="9"/>
      <c r="H9" s="9"/>
      <c r="I9" s="9"/>
      <c r="M9" s="9"/>
      <c r="N9" s="9"/>
      <c r="O9" s="9"/>
      <c r="P9" s="9"/>
      <c r="Q9" s="9"/>
      <c r="R9" s="9"/>
      <c r="S9" s="9"/>
      <c r="T9" s="9"/>
      <c r="U9" s="9"/>
      <c r="V9" s="13"/>
      <c r="W9" s="13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D9" s="9"/>
      <c r="BE9" s="9"/>
      <c r="BF9" s="9"/>
      <c r="BG9" s="9"/>
      <c r="BH9" s="9"/>
      <c r="BI9" s="9"/>
      <c r="BJ9" s="9"/>
      <c r="BK9" s="9"/>
      <c r="BL9" s="9"/>
    </row>
    <row r="10" spans="1:64" x14ac:dyDescent="0.15">
      <c r="A10" s="9"/>
      <c r="B10" s="9"/>
      <c r="C10" s="9"/>
      <c r="D10" s="9"/>
      <c r="E10" s="9"/>
      <c r="F10" s="9"/>
      <c r="G10" s="9"/>
      <c r="H10" s="9"/>
      <c r="I10" s="9"/>
      <c r="M10" s="9"/>
      <c r="N10" s="9"/>
      <c r="O10" s="9"/>
      <c r="P10" s="9"/>
      <c r="Q10" s="9"/>
      <c r="R10" s="9"/>
      <c r="S10" s="9"/>
      <c r="T10" s="9"/>
      <c r="U10" s="9"/>
      <c r="V10" s="13"/>
      <c r="W10" s="13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14.25" thickBot="1" x14ac:dyDescent="0.2">
      <c r="V11" s="13"/>
      <c r="W11" s="13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9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64" ht="14.25" thickBo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3"/>
      <c r="M12" s="10"/>
      <c r="N12" s="10"/>
      <c r="O12" s="10"/>
      <c r="P12" s="10"/>
      <c r="Q12" s="10"/>
      <c r="R12" s="10"/>
      <c r="S12" s="10"/>
      <c r="T12" s="10"/>
      <c r="U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x14ac:dyDescent="0.15">
      <c r="V13" s="13"/>
    </row>
    <row r="14" spans="1:64" x14ac:dyDescent="0.15">
      <c r="V14" s="13"/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L353"/>
  <sheetViews>
    <sheetView topLeftCell="Z1" zoomScale="91" zoomScaleNormal="91" workbookViewId="0">
      <selection activeCell="AQ93" sqref="AQ93"/>
    </sheetView>
  </sheetViews>
  <sheetFormatPr defaultRowHeight="13.5" x14ac:dyDescent="0.15"/>
  <cols>
    <col min="1" max="1" width="9.375" bestFit="1" customWidth="1"/>
    <col min="2" max="2" width="7.125" bestFit="1" customWidth="1"/>
    <col min="3" max="6" width="3.625" bestFit="1" customWidth="1"/>
    <col min="7" max="7" width="5.25" bestFit="1" customWidth="1"/>
    <col min="8" max="8" width="3.625" bestFit="1" customWidth="1"/>
    <col min="9" max="9" width="5.25" bestFit="1" customWidth="1"/>
    <col min="10" max="10" width="2.625" bestFit="1" customWidth="1"/>
    <col min="11" max="11" width="5.25" bestFit="1" customWidth="1"/>
    <col min="12" max="12" width="5.625" bestFit="1" customWidth="1"/>
    <col min="13" max="13" width="11.75" bestFit="1" customWidth="1"/>
    <col min="14" max="14" width="7.125" bestFit="1" customWidth="1"/>
    <col min="15" max="18" width="3.625" bestFit="1" customWidth="1"/>
    <col min="19" max="19" width="5.25" bestFit="1" customWidth="1"/>
    <col min="20" max="20" width="3.625" bestFit="1" customWidth="1"/>
    <col min="21" max="21" width="5.25" bestFit="1" customWidth="1"/>
    <col min="22" max="22" width="2.625" bestFit="1" customWidth="1"/>
    <col min="23" max="23" width="5.25" bestFit="1" customWidth="1"/>
    <col min="24" max="24" width="3" bestFit="1" customWidth="1"/>
    <col min="25" max="25" width="10.125" bestFit="1" customWidth="1"/>
    <col min="26" max="26" width="7.125" bestFit="1" customWidth="1"/>
    <col min="27" max="32" width="3.625" bestFit="1" customWidth="1"/>
    <col min="33" max="33" width="5.25" bestFit="1" customWidth="1"/>
    <col min="34" max="34" width="3.625" bestFit="1" customWidth="1"/>
    <col min="35" max="35" width="5.25" bestFit="1" customWidth="1"/>
    <col min="36" max="38" width="3.625" bestFit="1" customWidth="1"/>
    <col min="39" max="39" width="5.25" bestFit="1" customWidth="1"/>
    <col min="40" max="40" width="2.625" bestFit="1" customWidth="1"/>
    <col min="41" max="41" width="5.25" bestFit="1" customWidth="1"/>
    <col min="42" max="42" width="5.625" bestFit="1" customWidth="1"/>
    <col min="43" max="43" width="9.75" bestFit="1" customWidth="1"/>
    <col min="44" max="44" width="7.125" bestFit="1" customWidth="1"/>
    <col min="45" max="50" width="3.625" bestFit="1" customWidth="1"/>
    <col min="51" max="51" width="5.25" bestFit="1" customWidth="1"/>
    <col min="52" max="52" width="2.625" bestFit="1" customWidth="1"/>
    <col min="53" max="53" width="5.25" bestFit="1" customWidth="1"/>
    <col min="54" max="54" width="3.875" bestFit="1" customWidth="1"/>
    <col min="55" max="55" width="5.625" bestFit="1" customWidth="1"/>
    <col min="56" max="56" width="13.375" bestFit="1" customWidth="1"/>
    <col min="57" max="57" width="7.125" bestFit="1" customWidth="1"/>
    <col min="58" max="61" width="3.625" bestFit="1" customWidth="1"/>
    <col min="62" max="62" width="5.25" bestFit="1" customWidth="1"/>
    <col min="63" max="63" width="2.625" bestFit="1" customWidth="1"/>
    <col min="64" max="64" width="5.25" bestFit="1" customWidth="1"/>
    <col min="65" max="65" width="3.875" bestFit="1" customWidth="1"/>
    <col min="66" max="66" width="4.625" customWidth="1"/>
    <col min="67" max="67" width="3.875" bestFit="1" customWidth="1"/>
    <col min="68" max="68" width="4.625" customWidth="1"/>
    <col min="69" max="69" width="5.625" bestFit="1" customWidth="1"/>
    <col min="70" max="70" width="3" bestFit="1" customWidth="1"/>
    <col min="71" max="71" width="5.625" bestFit="1" customWidth="1"/>
  </cols>
  <sheetData>
    <row r="1" spans="1:64" x14ac:dyDescent="0.15">
      <c r="A1" t="s">
        <v>41</v>
      </c>
      <c r="M1" t="s">
        <v>42</v>
      </c>
      <c r="Y1" t="s">
        <v>43</v>
      </c>
      <c r="AQ1" t="s">
        <v>44</v>
      </c>
      <c r="BD1" s="13" t="s">
        <v>30</v>
      </c>
      <c r="BE1" s="13"/>
      <c r="BF1" s="13"/>
      <c r="BG1" s="13"/>
      <c r="BH1" s="13"/>
      <c r="BI1" s="13"/>
    </row>
    <row r="2" spans="1:64" x14ac:dyDescent="0.15">
      <c r="A2" t="s">
        <v>25</v>
      </c>
      <c r="M2" t="s">
        <v>26</v>
      </c>
      <c r="Y2" t="s">
        <v>28</v>
      </c>
      <c r="AP2" s="13"/>
      <c r="AQ2" t="s">
        <v>57</v>
      </c>
      <c r="BD2" s="13" t="s">
        <v>59</v>
      </c>
      <c r="BE2" s="13"/>
      <c r="BF2" s="13"/>
      <c r="BG2" s="13"/>
      <c r="BH2" s="13"/>
      <c r="BI2" s="13"/>
      <c r="BJ2" s="13"/>
      <c r="BK2" s="13"/>
      <c r="BL2" s="13"/>
    </row>
    <row r="3" spans="1:64" x14ac:dyDescent="0.15">
      <c r="A3" s="9" t="s">
        <v>14</v>
      </c>
      <c r="B3" s="9" t="s">
        <v>15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23</v>
      </c>
      <c r="H3" s="9" t="s">
        <v>24</v>
      </c>
      <c r="I3" s="9" t="s">
        <v>21</v>
      </c>
      <c r="J3" s="9" t="s">
        <v>22</v>
      </c>
      <c r="K3" s="11" t="s">
        <v>45</v>
      </c>
      <c r="M3" s="9" t="s">
        <v>14</v>
      </c>
      <c r="N3" s="9" t="s">
        <v>15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23</v>
      </c>
      <c r="T3" s="9" t="s">
        <v>24</v>
      </c>
      <c r="U3" s="9" t="s">
        <v>21</v>
      </c>
      <c r="V3" s="9" t="s">
        <v>22</v>
      </c>
      <c r="W3" s="11" t="s">
        <v>45</v>
      </c>
      <c r="Y3" s="9" t="s">
        <v>14</v>
      </c>
      <c r="Z3" s="9" t="s">
        <v>15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11" t="s">
        <v>17</v>
      </c>
      <c r="AJ3" s="11" t="s">
        <v>18</v>
      </c>
      <c r="AK3" s="11" t="s">
        <v>19</v>
      </c>
      <c r="AL3" s="11" t="s">
        <v>20</v>
      </c>
      <c r="AM3" s="9" t="s">
        <v>21</v>
      </c>
      <c r="AN3" s="9" t="s">
        <v>22</v>
      </c>
      <c r="AO3" s="16" t="s">
        <v>45</v>
      </c>
      <c r="AP3" s="15"/>
      <c r="AQ3" s="9" t="s">
        <v>14</v>
      </c>
      <c r="AR3" s="9" t="s">
        <v>15</v>
      </c>
      <c r="AS3" s="9" t="s">
        <v>17</v>
      </c>
      <c r="AT3" s="9" t="s">
        <v>18</v>
      </c>
      <c r="AU3" s="9" t="s">
        <v>19</v>
      </c>
      <c r="AV3" s="9" t="s">
        <v>20</v>
      </c>
      <c r="AW3" s="9" t="s">
        <v>23</v>
      </c>
      <c r="AX3" s="9" t="s">
        <v>24</v>
      </c>
      <c r="AY3" s="9" t="s">
        <v>21</v>
      </c>
      <c r="AZ3" s="9" t="s">
        <v>22</v>
      </c>
      <c r="BA3" s="11" t="s">
        <v>45</v>
      </c>
      <c r="BD3" s="9" t="s">
        <v>14</v>
      </c>
      <c r="BE3" s="9" t="s">
        <v>15</v>
      </c>
      <c r="BF3" s="9" t="s">
        <v>17</v>
      </c>
      <c r="BG3" s="9" t="s">
        <v>18</v>
      </c>
      <c r="BH3" s="9" t="s">
        <v>19</v>
      </c>
      <c r="BI3" s="9" t="s">
        <v>20</v>
      </c>
      <c r="BJ3" s="9" t="s">
        <v>21</v>
      </c>
      <c r="BK3" s="9" t="s">
        <v>22</v>
      </c>
      <c r="BL3" s="11" t="s">
        <v>45</v>
      </c>
    </row>
    <row r="4" spans="1:64" x14ac:dyDescent="0.15">
      <c r="A4" t="s">
        <v>759</v>
      </c>
      <c r="B4" t="s">
        <v>583</v>
      </c>
      <c r="C4">
        <v>102.2</v>
      </c>
      <c r="D4">
        <v>104.8</v>
      </c>
      <c r="E4">
        <v>103.2</v>
      </c>
      <c r="F4">
        <v>105</v>
      </c>
      <c r="G4">
        <v>104.3</v>
      </c>
      <c r="H4">
        <v>105.2</v>
      </c>
      <c r="I4">
        <v>624.70000000000005</v>
      </c>
      <c r="J4" s="181"/>
      <c r="K4" s="182"/>
      <c r="M4" s="161" t="s">
        <v>976</v>
      </c>
      <c r="N4" s="161" t="s">
        <v>384</v>
      </c>
      <c r="O4" s="161">
        <v>90</v>
      </c>
      <c r="P4" s="161">
        <v>91</v>
      </c>
      <c r="Q4" s="161">
        <v>93</v>
      </c>
      <c r="R4" s="161">
        <v>89</v>
      </c>
      <c r="S4" s="161">
        <v>97</v>
      </c>
      <c r="T4" s="161">
        <v>95</v>
      </c>
      <c r="U4" s="161">
        <v>555</v>
      </c>
      <c r="V4" s="161"/>
      <c r="W4" s="167"/>
      <c r="Y4" s="181" t="s">
        <v>605</v>
      </c>
      <c r="Z4" s="181" t="s">
        <v>588</v>
      </c>
      <c r="AA4" s="181">
        <v>96</v>
      </c>
      <c r="AB4" s="181">
        <v>95</v>
      </c>
      <c r="AC4" s="181">
        <v>98</v>
      </c>
      <c r="AD4" s="181">
        <v>95</v>
      </c>
      <c r="AE4" s="181">
        <v>97</v>
      </c>
      <c r="AF4" s="181">
        <v>100</v>
      </c>
      <c r="AG4" s="181">
        <v>100</v>
      </c>
      <c r="AH4" s="181">
        <v>99</v>
      </c>
      <c r="AI4" s="182">
        <v>93</v>
      </c>
      <c r="AJ4" s="182">
        <v>95</v>
      </c>
      <c r="AK4" s="182">
        <v>94</v>
      </c>
      <c r="AL4" s="182">
        <v>88</v>
      </c>
      <c r="AM4" s="181">
        <v>1150</v>
      </c>
      <c r="AN4" s="181">
        <v>49</v>
      </c>
      <c r="AO4" s="210"/>
      <c r="AP4" s="18"/>
      <c r="AQ4" s="181" t="s">
        <v>605</v>
      </c>
      <c r="AR4" s="181" t="s">
        <v>588</v>
      </c>
      <c r="AS4" s="181">
        <v>104.2</v>
      </c>
      <c r="AT4" s="181">
        <v>103.1</v>
      </c>
      <c r="AU4" s="181">
        <v>103.6</v>
      </c>
      <c r="AV4" s="181">
        <v>102.2</v>
      </c>
      <c r="AW4" s="181">
        <v>104.8</v>
      </c>
      <c r="AX4" s="181">
        <v>102.4</v>
      </c>
      <c r="AY4" s="181">
        <v>620.29999999999995</v>
      </c>
      <c r="AZ4" s="181"/>
      <c r="BA4" s="182"/>
      <c r="BD4" s="9"/>
      <c r="BE4" s="9"/>
      <c r="BF4" s="9"/>
      <c r="BG4" s="9"/>
      <c r="BH4" s="9"/>
      <c r="BI4" s="9"/>
      <c r="BJ4" s="9"/>
      <c r="BK4" s="9"/>
      <c r="BL4" s="9"/>
    </row>
    <row r="5" spans="1:64" x14ac:dyDescent="0.15">
      <c r="A5" t="s">
        <v>760</v>
      </c>
      <c r="B5" t="s">
        <v>583</v>
      </c>
      <c r="C5">
        <v>102</v>
      </c>
      <c r="D5">
        <v>104.8</v>
      </c>
      <c r="E5">
        <v>102.4</v>
      </c>
      <c r="F5">
        <v>104.4</v>
      </c>
      <c r="G5">
        <v>103</v>
      </c>
      <c r="H5">
        <v>102.6</v>
      </c>
      <c r="I5">
        <v>619.20000000000005</v>
      </c>
      <c r="J5" s="181"/>
      <c r="K5" s="182"/>
      <c r="M5" s="161" t="s">
        <v>967</v>
      </c>
      <c r="N5" s="161" t="s">
        <v>583</v>
      </c>
      <c r="O5" s="161">
        <v>92</v>
      </c>
      <c r="P5" s="161">
        <v>96</v>
      </c>
      <c r="Q5" s="161">
        <v>89</v>
      </c>
      <c r="R5" s="161">
        <v>92</v>
      </c>
      <c r="S5" s="161">
        <v>92</v>
      </c>
      <c r="T5" s="161">
        <v>92</v>
      </c>
      <c r="U5" s="161">
        <v>553</v>
      </c>
      <c r="V5" s="161"/>
      <c r="W5" s="167"/>
      <c r="Y5" s="181" t="s">
        <v>761</v>
      </c>
      <c r="Z5" s="181" t="s">
        <v>382</v>
      </c>
      <c r="AA5" s="181">
        <v>93</v>
      </c>
      <c r="AB5" s="181">
        <v>96</v>
      </c>
      <c r="AC5" s="181">
        <v>95</v>
      </c>
      <c r="AD5" s="181">
        <v>97</v>
      </c>
      <c r="AE5" s="181">
        <v>98</v>
      </c>
      <c r="AF5" s="181">
        <v>97</v>
      </c>
      <c r="AG5" s="181">
        <v>96</v>
      </c>
      <c r="AH5" s="181">
        <v>99</v>
      </c>
      <c r="AI5" s="182">
        <v>94</v>
      </c>
      <c r="AJ5" s="182">
        <v>94</v>
      </c>
      <c r="AK5" s="182">
        <v>95</v>
      </c>
      <c r="AL5" s="182">
        <v>94</v>
      </c>
      <c r="AM5" s="181">
        <v>1148</v>
      </c>
      <c r="AN5" s="181">
        <v>35</v>
      </c>
      <c r="AO5" s="210"/>
      <c r="AP5" s="18"/>
      <c r="AQ5" s="181" t="s">
        <v>617</v>
      </c>
      <c r="AR5" s="181" t="s">
        <v>583</v>
      </c>
      <c r="AS5" s="181">
        <v>103.2</v>
      </c>
      <c r="AT5" s="181">
        <v>104</v>
      </c>
      <c r="AU5" s="181">
        <v>103.9</v>
      </c>
      <c r="AV5" s="181">
        <v>104.6</v>
      </c>
      <c r="AW5" s="181">
        <v>102.6</v>
      </c>
      <c r="AX5" s="181">
        <v>101.9</v>
      </c>
      <c r="AY5" s="181">
        <v>620.20000000000005</v>
      </c>
      <c r="AZ5" s="181"/>
      <c r="BA5" s="182"/>
      <c r="BD5" s="9"/>
      <c r="BE5" s="9"/>
      <c r="BF5" s="9"/>
      <c r="BG5" s="9"/>
      <c r="BH5" s="9"/>
      <c r="BI5" s="9"/>
      <c r="BJ5" s="9"/>
      <c r="BK5" s="9"/>
      <c r="BL5" s="9"/>
    </row>
    <row r="6" spans="1:64" ht="14.25" thickBot="1" x14ac:dyDescent="0.2">
      <c r="A6" t="s">
        <v>761</v>
      </c>
      <c r="B6" t="s">
        <v>382</v>
      </c>
      <c r="C6">
        <v>102.8</v>
      </c>
      <c r="D6">
        <v>103.7</v>
      </c>
      <c r="E6">
        <v>102.3</v>
      </c>
      <c r="F6">
        <v>102.5</v>
      </c>
      <c r="G6">
        <v>102.6</v>
      </c>
      <c r="H6">
        <v>102.5</v>
      </c>
      <c r="I6">
        <v>616.4</v>
      </c>
      <c r="J6" s="181"/>
      <c r="K6" s="182"/>
      <c r="M6" s="161" t="s">
        <v>968</v>
      </c>
      <c r="N6" s="161" t="s">
        <v>588</v>
      </c>
      <c r="O6" s="161">
        <v>91</v>
      </c>
      <c r="P6" s="161">
        <v>93</v>
      </c>
      <c r="Q6" s="161">
        <v>93</v>
      </c>
      <c r="R6" s="161">
        <v>88</v>
      </c>
      <c r="S6" s="161">
        <v>90</v>
      </c>
      <c r="T6" s="161">
        <v>94</v>
      </c>
      <c r="U6" s="161">
        <v>549</v>
      </c>
      <c r="V6" s="161"/>
      <c r="W6" s="167"/>
      <c r="Y6" s="181" t="s">
        <v>603</v>
      </c>
      <c r="Z6" s="181" t="s">
        <v>604</v>
      </c>
      <c r="AA6" s="181">
        <v>97</v>
      </c>
      <c r="AB6" s="181">
        <v>99</v>
      </c>
      <c r="AC6" s="181">
        <v>95</v>
      </c>
      <c r="AD6" s="181">
        <v>96</v>
      </c>
      <c r="AE6" s="181">
        <v>98</v>
      </c>
      <c r="AF6" s="181">
        <v>100</v>
      </c>
      <c r="AG6" s="181">
        <v>97</v>
      </c>
      <c r="AH6" s="181">
        <v>100</v>
      </c>
      <c r="AI6" s="182">
        <v>92</v>
      </c>
      <c r="AJ6" s="182">
        <v>91</v>
      </c>
      <c r="AK6" s="182">
        <v>87</v>
      </c>
      <c r="AL6" s="182">
        <v>95</v>
      </c>
      <c r="AM6" s="181">
        <v>1147</v>
      </c>
      <c r="AN6" s="181">
        <v>44</v>
      </c>
      <c r="AO6" s="210"/>
      <c r="AP6" s="13"/>
      <c r="AQ6" s="181" t="s">
        <v>603</v>
      </c>
      <c r="AR6" s="181" t="s">
        <v>604</v>
      </c>
      <c r="AS6" s="181">
        <v>101.6</v>
      </c>
      <c r="AT6" s="181">
        <v>104.7</v>
      </c>
      <c r="AU6" s="181">
        <v>105.2</v>
      </c>
      <c r="AV6" s="181">
        <v>103</v>
      </c>
      <c r="AW6" s="181">
        <v>102.4</v>
      </c>
      <c r="AX6" s="181">
        <v>102.5</v>
      </c>
      <c r="AY6" s="181">
        <v>619.4</v>
      </c>
      <c r="AZ6" s="181"/>
      <c r="BA6" s="182"/>
      <c r="BD6" s="19"/>
      <c r="BE6" s="19"/>
      <c r="BF6" s="19"/>
      <c r="BG6" s="19"/>
      <c r="BH6" s="19"/>
      <c r="BI6" s="19"/>
      <c r="BJ6" s="19"/>
      <c r="BK6" s="19"/>
      <c r="BL6" s="19"/>
    </row>
    <row r="7" spans="1:64" x14ac:dyDescent="0.15">
      <c r="A7" t="s">
        <v>762</v>
      </c>
      <c r="B7" t="s">
        <v>583</v>
      </c>
      <c r="C7">
        <v>101.2</v>
      </c>
      <c r="D7">
        <v>103.9</v>
      </c>
      <c r="E7">
        <v>101.9</v>
      </c>
      <c r="F7">
        <v>103.1</v>
      </c>
      <c r="G7">
        <v>103.2</v>
      </c>
      <c r="H7">
        <v>103.2</v>
      </c>
      <c r="I7">
        <v>616.50000000000011</v>
      </c>
      <c r="J7" s="181"/>
      <c r="K7" s="182"/>
      <c r="M7" s="161" t="s">
        <v>977</v>
      </c>
      <c r="N7" s="161" t="s">
        <v>384</v>
      </c>
      <c r="O7" s="161">
        <v>88</v>
      </c>
      <c r="P7" s="161">
        <v>92</v>
      </c>
      <c r="Q7" s="161">
        <v>92</v>
      </c>
      <c r="R7" s="161">
        <v>91</v>
      </c>
      <c r="S7" s="161">
        <v>94</v>
      </c>
      <c r="T7" s="161">
        <v>91</v>
      </c>
      <c r="U7" s="161">
        <v>548</v>
      </c>
      <c r="V7" s="161"/>
      <c r="W7" s="167"/>
      <c r="Y7" s="181" t="s">
        <v>617</v>
      </c>
      <c r="Z7" s="181" t="s">
        <v>583</v>
      </c>
      <c r="AA7" s="181">
        <v>96</v>
      </c>
      <c r="AB7" s="181">
        <v>98</v>
      </c>
      <c r="AC7" s="181">
        <v>97</v>
      </c>
      <c r="AD7" s="181">
        <v>97</v>
      </c>
      <c r="AE7" s="181">
        <v>100</v>
      </c>
      <c r="AF7" s="181">
        <v>97</v>
      </c>
      <c r="AG7" s="181">
        <v>99</v>
      </c>
      <c r="AH7" s="181">
        <v>97</v>
      </c>
      <c r="AI7" s="182">
        <v>94</v>
      </c>
      <c r="AJ7" s="182">
        <v>93</v>
      </c>
      <c r="AK7" s="182">
        <v>86</v>
      </c>
      <c r="AL7" s="182">
        <v>91</v>
      </c>
      <c r="AM7" s="181">
        <v>1145</v>
      </c>
      <c r="AN7" s="181">
        <v>42</v>
      </c>
      <c r="AO7" s="210"/>
      <c r="AP7" s="13"/>
      <c r="AQ7" s="181" t="s">
        <v>582</v>
      </c>
      <c r="AR7" s="181" t="s">
        <v>583</v>
      </c>
      <c r="AS7" s="181">
        <v>102.5</v>
      </c>
      <c r="AT7" s="181">
        <v>102.4</v>
      </c>
      <c r="AU7" s="181">
        <v>101.7</v>
      </c>
      <c r="AV7" s="181">
        <v>104.1</v>
      </c>
      <c r="AW7" s="181">
        <v>103.2</v>
      </c>
      <c r="AX7" s="181">
        <v>101.7</v>
      </c>
      <c r="AY7" s="181">
        <v>615.60000000000014</v>
      </c>
      <c r="AZ7" s="181"/>
      <c r="BA7" s="182"/>
      <c r="BD7" s="13" t="s">
        <v>60</v>
      </c>
      <c r="BE7" s="13"/>
      <c r="BF7" s="13"/>
      <c r="BG7" s="13"/>
      <c r="BH7" s="13"/>
      <c r="BI7" s="13"/>
      <c r="BJ7" s="13"/>
      <c r="BK7" s="13"/>
      <c r="BL7" s="13"/>
    </row>
    <row r="8" spans="1:64" x14ac:dyDescent="0.15">
      <c r="A8" t="s">
        <v>584</v>
      </c>
      <c r="B8" t="s">
        <v>583</v>
      </c>
      <c r="C8">
        <v>102.3</v>
      </c>
      <c r="D8">
        <v>104.1</v>
      </c>
      <c r="E8">
        <v>103.2</v>
      </c>
      <c r="F8">
        <v>104.3</v>
      </c>
      <c r="G8">
        <v>103.8</v>
      </c>
      <c r="H8">
        <v>104.9</v>
      </c>
      <c r="I8">
        <v>622.59999999999991</v>
      </c>
      <c r="J8" s="181"/>
      <c r="K8" s="182"/>
      <c r="M8" s="161" t="s">
        <v>969</v>
      </c>
      <c r="N8" s="161" t="s">
        <v>588</v>
      </c>
      <c r="O8" s="161">
        <v>95</v>
      </c>
      <c r="P8" s="161">
        <v>89</v>
      </c>
      <c r="Q8" s="161">
        <v>94</v>
      </c>
      <c r="R8" s="161">
        <v>88</v>
      </c>
      <c r="S8" s="161">
        <v>92</v>
      </c>
      <c r="T8" s="161">
        <v>89</v>
      </c>
      <c r="U8" s="161">
        <v>547</v>
      </c>
      <c r="V8" s="161"/>
      <c r="W8" s="167"/>
      <c r="Y8" s="181" t="s">
        <v>586</v>
      </c>
      <c r="Z8" s="181" t="s">
        <v>583</v>
      </c>
      <c r="AA8" s="181">
        <v>95</v>
      </c>
      <c r="AB8" s="181">
        <v>95</v>
      </c>
      <c r="AC8" s="181">
        <v>97</v>
      </c>
      <c r="AD8" s="181">
        <v>95</v>
      </c>
      <c r="AE8" s="181">
        <v>98</v>
      </c>
      <c r="AF8" s="181">
        <v>98</v>
      </c>
      <c r="AG8" s="181">
        <v>99</v>
      </c>
      <c r="AH8" s="181">
        <v>100</v>
      </c>
      <c r="AI8" s="182">
        <v>93</v>
      </c>
      <c r="AJ8" s="182">
        <v>90</v>
      </c>
      <c r="AK8" s="182">
        <v>94</v>
      </c>
      <c r="AL8" s="182">
        <v>90</v>
      </c>
      <c r="AM8" s="181">
        <v>1144</v>
      </c>
      <c r="AN8" s="181">
        <v>44</v>
      </c>
      <c r="AO8" s="210"/>
      <c r="AQ8" s="181" t="s">
        <v>643</v>
      </c>
      <c r="AR8" s="181" t="s">
        <v>583</v>
      </c>
      <c r="AS8" s="181">
        <v>100.5</v>
      </c>
      <c r="AT8" s="181">
        <v>100.7</v>
      </c>
      <c r="AU8" s="181">
        <v>102.9</v>
      </c>
      <c r="AV8" s="181">
        <v>102.9</v>
      </c>
      <c r="AW8" s="181">
        <v>103.5</v>
      </c>
      <c r="AX8" s="181">
        <v>104.9</v>
      </c>
      <c r="AY8" s="181">
        <v>615.4</v>
      </c>
      <c r="AZ8" s="181"/>
      <c r="BA8" s="182"/>
      <c r="BD8" s="9" t="s">
        <v>14</v>
      </c>
      <c r="BE8" s="9" t="s">
        <v>15</v>
      </c>
      <c r="BF8" s="9" t="s">
        <v>17</v>
      </c>
      <c r="BG8" s="9" t="s">
        <v>18</v>
      </c>
      <c r="BH8" s="9" t="s">
        <v>19</v>
      </c>
      <c r="BI8" s="9" t="s">
        <v>20</v>
      </c>
      <c r="BJ8" s="9" t="s">
        <v>21</v>
      </c>
      <c r="BK8" s="9" t="s">
        <v>22</v>
      </c>
      <c r="BL8" s="11" t="s">
        <v>45</v>
      </c>
    </row>
    <row r="9" spans="1:64" x14ac:dyDescent="0.15">
      <c r="A9" t="s">
        <v>585</v>
      </c>
      <c r="B9" t="s">
        <v>583</v>
      </c>
      <c r="C9">
        <v>103.4</v>
      </c>
      <c r="D9">
        <v>103.1</v>
      </c>
      <c r="E9">
        <v>103.4</v>
      </c>
      <c r="F9">
        <v>102.5</v>
      </c>
      <c r="G9">
        <v>101.1</v>
      </c>
      <c r="H9">
        <v>100.3</v>
      </c>
      <c r="I9">
        <v>613.79999999999995</v>
      </c>
      <c r="J9" s="181"/>
      <c r="K9" s="182"/>
      <c r="M9" s="161" t="s">
        <v>978</v>
      </c>
      <c r="N9" s="161" t="s">
        <v>383</v>
      </c>
      <c r="O9" s="161">
        <v>88</v>
      </c>
      <c r="P9" s="161">
        <v>92</v>
      </c>
      <c r="Q9" s="161">
        <v>88</v>
      </c>
      <c r="R9" s="161">
        <v>94</v>
      </c>
      <c r="S9" s="161">
        <v>89</v>
      </c>
      <c r="T9" s="161">
        <v>92</v>
      </c>
      <c r="U9" s="161">
        <v>543</v>
      </c>
      <c r="V9" s="161"/>
      <c r="W9" s="167"/>
      <c r="Y9" s="181" t="s">
        <v>582</v>
      </c>
      <c r="Z9" s="181" t="s">
        <v>583</v>
      </c>
      <c r="AA9" s="181">
        <v>97</v>
      </c>
      <c r="AB9" s="181">
        <v>97</v>
      </c>
      <c r="AC9" s="181">
        <v>91</v>
      </c>
      <c r="AD9" s="181">
        <v>95</v>
      </c>
      <c r="AE9" s="181">
        <v>96</v>
      </c>
      <c r="AF9" s="181">
        <v>96</v>
      </c>
      <c r="AG9" s="181">
        <v>98</v>
      </c>
      <c r="AH9" s="181">
        <v>95</v>
      </c>
      <c r="AI9" s="182">
        <v>90</v>
      </c>
      <c r="AJ9" s="182">
        <v>98</v>
      </c>
      <c r="AK9" s="182">
        <v>94</v>
      </c>
      <c r="AL9" s="182">
        <v>95</v>
      </c>
      <c r="AM9" s="181">
        <v>1142</v>
      </c>
      <c r="AN9" s="181">
        <v>41</v>
      </c>
      <c r="AO9" s="210"/>
      <c r="AQ9" s="181" t="s">
        <v>586</v>
      </c>
      <c r="AR9" s="181" t="s">
        <v>583</v>
      </c>
      <c r="AS9" s="181">
        <v>102.1</v>
      </c>
      <c r="AT9" s="181">
        <v>104.6</v>
      </c>
      <c r="AU9" s="181">
        <v>100.7</v>
      </c>
      <c r="AV9" s="181">
        <v>104.3</v>
      </c>
      <c r="AW9" s="181">
        <v>100.9</v>
      </c>
      <c r="AX9" s="181">
        <v>102.6</v>
      </c>
      <c r="AY9" s="181">
        <v>615.20000000000005</v>
      </c>
      <c r="AZ9" s="181"/>
      <c r="BA9" s="182"/>
      <c r="BD9" s="9"/>
      <c r="BE9" s="9"/>
      <c r="BF9" s="9"/>
      <c r="BG9" s="9"/>
      <c r="BH9" s="9"/>
      <c r="BI9" s="9"/>
      <c r="BJ9" s="9"/>
      <c r="BK9" s="9"/>
      <c r="BL9" s="9"/>
    </row>
    <row r="10" spans="1:64" x14ac:dyDescent="0.15">
      <c r="A10" t="s">
        <v>586</v>
      </c>
      <c r="B10" t="s">
        <v>583</v>
      </c>
      <c r="C10">
        <v>102.2</v>
      </c>
      <c r="D10">
        <v>104</v>
      </c>
      <c r="E10">
        <v>100.9</v>
      </c>
      <c r="F10">
        <v>102.6</v>
      </c>
      <c r="G10">
        <v>102.9</v>
      </c>
      <c r="H10">
        <v>101.4</v>
      </c>
      <c r="I10">
        <v>614</v>
      </c>
      <c r="J10" s="181"/>
      <c r="K10" s="182"/>
      <c r="M10" s="161" t="s">
        <v>970</v>
      </c>
      <c r="N10" s="161" t="s">
        <v>583</v>
      </c>
      <c r="O10" s="161">
        <v>90</v>
      </c>
      <c r="P10" s="161">
        <v>88</v>
      </c>
      <c r="Q10" s="161">
        <v>93</v>
      </c>
      <c r="R10" s="161">
        <v>88</v>
      </c>
      <c r="S10" s="161">
        <v>90</v>
      </c>
      <c r="T10" s="161">
        <v>93</v>
      </c>
      <c r="U10" s="161">
        <v>542</v>
      </c>
      <c r="V10" s="161"/>
      <c r="W10" s="167"/>
      <c r="Y10" s="181" t="s">
        <v>638</v>
      </c>
      <c r="Z10" s="181" t="s">
        <v>588</v>
      </c>
      <c r="AA10" s="181">
        <v>94</v>
      </c>
      <c r="AB10" s="181">
        <v>95</v>
      </c>
      <c r="AC10" s="181">
        <v>95</v>
      </c>
      <c r="AD10" s="181">
        <v>95</v>
      </c>
      <c r="AE10" s="181">
        <v>97</v>
      </c>
      <c r="AF10" s="181">
        <v>98</v>
      </c>
      <c r="AG10" s="181">
        <v>96</v>
      </c>
      <c r="AH10" s="181">
        <v>96</v>
      </c>
      <c r="AI10" s="182">
        <v>94</v>
      </c>
      <c r="AJ10" s="182">
        <v>90</v>
      </c>
      <c r="AK10" s="182">
        <v>96</v>
      </c>
      <c r="AL10" s="182">
        <v>95</v>
      </c>
      <c r="AM10" s="181">
        <v>1141</v>
      </c>
      <c r="AN10" s="181">
        <v>40</v>
      </c>
      <c r="AO10" s="210"/>
      <c r="AQ10" s="181" t="s">
        <v>1011</v>
      </c>
      <c r="AR10" s="181" t="s">
        <v>393</v>
      </c>
      <c r="AS10" s="181">
        <v>103.6</v>
      </c>
      <c r="AT10" s="181">
        <v>101.6</v>
      </c>
      <c r="AU10" s="181">
        <v>100.5</v>
      </c>
      <c r="AV10" s="181">
        <v>103.3</v>
      </c>
      <c r="AW10" s="181">
        <v>101.5</v>
      </c>
      <c r="AX10" s="181">
        <v>104.4</v>
      </c>
      <c r="AY10" s="181">
        <v>614.9</v>
      </c>
      <c r="AZ10" s="181"/>
      <c r="BA10" s="182"/>
      <c r="BD10" s="9"/>
      <c r="BE10" s="9"/>
      <c r="BF10" s="9"/>
      <c r="BG10" s="9"/>
      <c r="BH10" s="9"/>
      <c r="BI10" s="9"/>
      <c r="BJ10" s="9"/>
      <c r="BK10" s="9"/>
      <c r="BL10" s="9"/>
    </row>
    <row r="11" spans="1:64" x14ac:dyDescent="0.15">
      <c r="A11" t="s">
        <v>587</v>
      </c>
      <c r="B11" t="s">
        <v>588</v>
      </c>
      <c r="C11">
        <v>103</v>
      </c>
      <c r="D11">
        <v>102.5</v>
      </c>
      <c r="E11">
        <v>101.2</v>
      </c>
      <c r="F11">
        <v>102.7</v>
      </c>
      <c r="G11">
        <v>102.7</v>
      </c>
      <c r="H11">
        <v>104.5</v>
      </c>
      <c r="I11">
        <v>616.6</v>
      </c>
      <c r="J11" s="181"/>
      <c r="K11" s="182"/>
      <c r="M11" s="161" t="s">
        <v>971</v>
      </c>
      <c r="N11" s="161" t="s">
        <v>583</v>
      </c>
      <c r="O11" s="161">
        <v>93</v>
      </c>
      <c r="P11" s="161">
        <v>92</v>
      </c>
      <c r="Q11" s="161">
        <v>89</v>
      </c>
      <c r="R11" s="161">
        <v>93</v>
      </c>
      <c r="S11" s="161">
        <v>87</v>
      </c>
      <c r="T11" s="161">
        <v>88</v>
      </c>
      <c r="U11" s="161">
        <v>542</v>
      </c>
      <c r="V11" s="161"/>
      <c r="W11" s="167"/>
      <c r="Y11" s="181" t="s">
        <v>616</v>
      </c>
      <c r="Z11" s="181" t="s">
        <v>596</v>
      </c>
      <c r="AA11" s="181">
        <v>93</v>
      </c>
      <c r="AB11" s="181">
        <v>94</v>
      </c>
      <c r="AC11" s="181">
        <v>95</v>
      </c>
      <c r="AD11" s="181">
        <v>94</v>
      </c>
      <c r="AE11" s="181">
        <v>99</v>
      </c>
      <c r="AF11" s="181">
        <v>96</v>
      </c>
      <c r="AG11" s="181">
        <v>96</v>
      </c>
      <c r="AH11" s="181">
        <v>93</v>
      </c>
      <c r="AI11" s="182">
        <v>90</v>
      </c>
      <c r="AJ11" s="182">
        <v>89</v>
      </c>
      <c r="AK11" s="182">
        <v>97</v>
      </c>
      <c r="AL11" s="182">
        <v>95</v>
      </c>
      <c r="AM11" s="181">
        <v>1131</v>
      </c>
      <c r="AN11" s="181">
        <v>35</v>
      </c>
      <c r="AO11" s="210"/>
      <c r="AQ11" s="181" t="s">
        <v>664</v>
      </c>
      <c r="AR11" s="181" t="s">
        <v>596</v>
      </c>
      <c r="AS11" s="181">
        <v>101.8</v>
      </c>
      <c r="AT11" s="181">
        <v>102.9</v>
      </c>
      <c r="AU11" s="181">
        <v>103</v>
      </c>
      <c r="AV11" s="181">
        <v>101.9</v>
      </c>
      <c r="AW11" s="181">
        <v>103</v>
      </c>
      <c r="AX11" s="181">
        <v>101.4</v>
      </c>
      <c r="AY11" s="181">
        <v>614</v>
      </c>
      <c r="AZ11" s="181"/>
      <c r="BA11" s="182"/>
    </row>
    <row r="12" spans="1:64" ht="14.25" thickBot="1" x14ac:dyDescent="0.2">
      <c r="A12" t="s">
        <v>589</v>
      </c>
      <c r="B12" t="s">
        <v>583</v>
      </c>
      <c r="C12">
        <v>98.6</v>
      </c>
      <c r="D12">
        <v>102.4</v>
      </c>
      <c r="E12">
        <v>103.5</v>
      </c>
      <c r="F12">
        <v>103.9</v>
      </c>
      <c r="G12">
        <v>103.1</v>
      </c>
      <c r="H12">
        <v>101.5</v>
      </c>
      <c r="I12">
        <v>613</v>
      </c>
      <c r="J12" s="181"/>
      <c r="K12" s="182"/>
      <c r="M12" s="161" t="s">
        <v>972</v>
      </c>
      <c r="N12" s="161" t="s">
        <v>583</v>
      </c>
      <c r="O12" s="161">
        <v>85</v>
      </c>
      <c r="P12" s="161">
        <v>92</v>
      </c>
      <c r="Q12" s="161">
        <v>91</v>
      </c>
      <c r="R12" s="161">
        <v>87</v>
      </c>
      <c r="S12" s="161">
        <v>92</v>
      </c>
      <c r="T12" s="161">
        <v>91</v>
      </c>
      <c r="U12" s="161">
        <v>538</v>
      </c>
      <c r="V12" s="161"/>
      <c r="W12" s="167"/>
      <c r="Y12" s="181" t="s">
        <v>763</v>
      </c>
      <c r="Z12" s="181" t="s">
        <v>383</v>
      </c>
      <c r="AA12" s="181">
        <v>90</v>
      </c>
      <c r="AB12" s="181">
        <v>96</v>
      </c>
      <c r="AC12" s="181">
        <v>95</v>
      </c>
      <c r="AD12" s="181">
        <v>96</v>
      </c>
      <c r="AE12" s="181">
        <v>95</v>
      </c>
      <c r="AF12" s="181">
        <v>97</v>
      </c>
      <c r="AG12" s="181">
        <v>96</v>
      </c>
      <c r="AH12" s="181">
        <v>95</v>
      </c>
      <c r="AI12" s="182">
        <v>93</v>
      </c>
      <c r="AJ12" s="182">
        <v>91</v>
      </c>
      <c r="AK12" s="182">
        <v>94</v>
      </c>
      <c r="AL12" s="182">
        <v>93</v>
      </c>
      <c r="AM12" s="181">
        <v>1131</v>
      </c>
      <c r="AN12" s="181">
        <v>35</v>
      </c>
      <c r="AO12" s="210"/>
      <c r="AQ12" s="181" t="s">
        <v>1012</v>
      </c>
      <c r="AR12" s="181" t="s">
        <v>604</v>
      </c>
      <c r="AS12" s="181">
        <v>103.3</v>
      </c>
      <c r="AT12" s="181">
        <v>100.1</v>
      </c>
      <c r="AU12" s="181">
        <v>102.5</v>
      </c>
      <c r="AV12" s="181">
        <v>104.3</v>
      </c>
      <c r="AW12" s="181">
        <v>101.4</v>
      </c>
      <c r="AX12" s="181">
        <v>102.2</v>
      </c>
      <c r="AY12" s="181">
        <v>613.80000000000007</v>
      </c>
      <c r="AZ12" s="181"/>
      <c r="BA12" s="182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x14ac:dyDescent="0.15">
      <c r="A13" t="s">
        <v>590</v>
      </c>
      <c r="B13" t="s">
        <v>583</v>
      </c>
      <c r="C13">
        <v>102.3</v>
      </c>
      <c r="D13">
        <v>103</v>
      </c>
      <c r="E13">
        <v>101.7</v>
      </c>
      <c r="F13">
        <v>100</v>
      </c>
      <c r="G13">
        <v>101.5</v>
      </c>
      <c r="H13">
        <v>103.4</v>
      </c>
      <c r="I13">
        <v>611.9</v>
      </c>
      <c r="J13" s="181"/>
      <c r="K13" s="182"/>
      <c r="M13" s="161" t="s">
        <v>979</v>
      </c>
      <c r="N13" s="161" t="s">
        <v>385</v>
      </c>
      <c r="O13" s="161">
        <v>88</v>
      </c>
      <c r="P13" s="161">
        <v>88</v>
      </c>
      <c r="Q13" s="161">
        <v>93</v>
      </c>
      <c r="R13" s="161">
        <v>94</v>
      </c>
      <c r="S13" s="161">
        <v>91</v>
      </c>
      <c r="T13" s="161">
        <v>82</v>
      </c>
      <c r="U13" s="161">
        <v>536</v>
      </c>
      <c r="V13" s="161"/>
      <c r="W13" s="167"/>
      <c r="Y13" s="181" t="s">
        <v>643</v>
      </c>
      <c r="Z13" s="181" t="s">
        <v>583</v>
      </c>
      <c r="AA13" s="181">
        <v>92</v>
      </c>
      <c r="AB13" s="181">
        <v>97</v>
      </c>
      <c r="AC13" s="181">
        <v>98</v>
      </c>
      <c r="AD13" s="181">
        <v>90</v>
      </c>
      <c r="AE13" s="181">
        <v>98</v>
      </c>
      <c r="AF13" s="181">
        <v>97</v>
      </c>
      <c r="AG13" s="181">
        <v>97</v>
      </c>
      <c r="AH13" s="181">
        <v>98</v>
      </c>
      <c r="AI13" s="182">
        <v>93</v>
      </c>
      <c r="AJ13" s="182">
        <v>88</v>
      </c>
      <c r="AK13" s="182">
        <v>91</v>
      </c>
      <c r="AL13" s="182">
        <v>91</v>
      </c>
      <c r="AM13" s="181">
        <v>1130</v>
      </c>
      <c r="AN13" s="181">
        <v>40</v>
      </c>
      <c r="AO13" s="210"/>
      <c r="AQ13" s="181" t="s">
        <v>829</v>
      </c>
      <c r="AR13" s="181" t="s">
        <v>583</v>
      </c>
      <c r="AS13" s="181">
        <v>100.5</v>
      </c>
      <c r="AT13" s="181">
        <v>104.3</v>
      </c>
      <c r="AU13" s="181">
        <v>103.4</v>
      </c>
      <c r="AV13" s="181">
        <v>101.7</v>
      </c>
      <c r="AW13" s="181">
        <v>100.4</v>
      </c>
      <c r="AX13" s="181">
        <v>102.4</v>
      </c>
      <c r="AY13" s="181">
        <v>612.70000000000005</v>
      </c>
      <c r="AZ13" s="181"/>
      <c r="BA13" s="182"/>
    </row>
    <row r="14" spans="1:64" x14ac:dyDescent="0.15">
      <c r="A14" t="s">
        <v>591</v>
      </c>
      <c r="B14" t="s">
        <v>583</v>
      </c>
      <c r="C14">
        <v>101.4</v>
      </c>
      <c r="D14">
        <v>101.6</v>
      </c>
      <c r="E14">
        <v>100.7</v>
      </c>
      <c r="F14">
        <v>101.9</v>
      </c>
      <c r="G14">
        <v>103.9</v>
      </c>
      <c r="H14">
        <v>102.4</v>
      </c>
      <c r="I14">
        <v>611.9</v>
      </c>
      <c r="J14" s="181"/>
      <c r="K14" s="182"/>
      <c r="M14" s="161" t="s">
        <v>973</v>
      </c>
      <c r="N14" s="161" t="s">
        <v>974</v>
      </c>
      <c r="O14" s="161">
        <v>88</v>
      </c>
      <c r="P14" s="161">
        <v>89</v>
      </c>
      <c r="Q14" s="161">
        <v>84</v>
      </c>
      <c r="R14" s="161">
        <v>90</v>
      </c>
      <c r="S14" s="161">
        <v>88</v>
      </c>
      <c r="T14" s="161">
        <v>83</v>
      </c>
      <c r="U14" s="161">
        <v>522</v>
      </c>
      <c r="V14" s="161"/>
      <c r="W14" s="167"/>
      <c r="Y14" s="181" t="s">
        <v>606</v>
      </c>
      <c r="Z14" s="181" t="s">
        <v>593</v>
      </c>
      <c r="AA14" s="181">
        <v>98</v>
      </c>
      <c r="AB14" s="181">
        <v>95</v>
      </c>
      <c r="AC14" s="181">
        <v>96</v>
      </c>
      <c r="AD14" s="181">
        <v>94</v>
      </c>
      <c r="AE14" s="181">
        <v>94</v>
      </c>
      <c r="AF14" s="181">
        <v>95</v>
      </c>
      <c r="AG14" s="181">
        <v>98</v>
      </c>
      <c r="AH14" s="181">
        <v>98</v>
      </c>
      <c r="AI14" s="182">
        <v>89</v>
      </c>
      <c r="AJ14" s="182">
        <v>91</v>
      </c>
      <c r="AK14" s="182">
        <v>90</v>
      </c>
      <c r="AL14" s="182">
        <v>92</v>
      </c>
      <c r="AM14" s="181">
        <v>1130</v>
      </c>
      <c r="AN14" s="181">
        <v>37</v>
      </c>
      <c r="AO14" s="210"/>
      <c r="AQ14" s="181" t="s">
        <v>824</v>
      </c>
      <c r="AR14" s="181" t="s">
        <v>625</v>
      </c>
      <c r="AS14" s="181">
        <v>102.3</v>
      </c>
      <c r="AT14" s="181">
        <v>99.6</v>
      </c>
      <c r="AU14" s="181">
        <v>104.6</v>
      </c>
      <c r="AV14" s="181">
        <v>102.1</v>
      </c>
      <c r="AW14" s="181">
        <v>101.5</v>
      </c>
      <c r="AX14" s="181">
        <v>101.8</v>
      </c>
      <c r="AY14" s="181">
        <v>611.9</v>
      </c>
      <c r="AZ14" s="181"/>
      <c r="BA14" s="182"/>
    </row>
    <row r="15" spans="1:64" x14ac:dyDescent="0.15">
      <c r="A15" t="s">
        <v>592</v>
      </c>
      <c r="B15" t="s">
        <v>593</v>
      </c>
      <c r="C15">
        <v>102.2</v>
      </c>
      <c r="D15">
        <v>101.3</v>
      </c>
      <c r="E15">
        <v>100.8</v>
      </c>
      <c r="F15">
        <v>101.9</v>
      </c>
      <c r="G15">
        <v>101.5</v>
      </c>
      <c r="H15">
        <v>103.8</v>
      </c>
      <c r="I15">
        <v>611.5</v>
      </c>
      <c r="J15" s="181"/>
      <c r="K15" s="182"/>
      <c r="M15" s="161" t="s">
        <v>733</v>
      </c>
      <c r="N15" s="161" t="s">
        <v>588</v>
      </c>
      <c r="O15" s="161">
        <v>88</v>
      </c>
      <c r="P15" s="161">
        <v>81</v>
      </c>
      <c r="Q15" s="161">
        <v>84</v>
      </c>
      <c r="R15" s="161">
        <v>75</v>
      </c>
      <c r="S15" s="161">
        <v>82</v>
      </c>
      <c r="T15" s="161">
        <v>88</v>
      </c>
      <c r="U15" s="161">
        <v>498</v>
      </c>
      <c r="V15" s="161"/>
      <c r="W15" s="167"/>
      <c r="Y15" s="181" t="s">
        <v>670</v>
      </c>
      <c r="Z15" s="181" t="s">
        <v>588</v>
      </c>
      <c r="AA15" s="181">
        <v>95</v>
      </c>
      <c r="AB15" s="181">
        <v>94</v>
      </c>
      <c r="AC15" s="181">
        <v>97</v>
      </c>
      <c r="AD15" s="181">
        <v>90</v>
      </c>
      <c r="AE15" s="181">
        <v>98</v>
      </c>
      <c r="AF15" s="181">
        <v>97</v>
      </c>
      <c r="AG15" s="181">
        <v>97</v>
      </c>
      <c r="AH15" s="181">
        <v>97</v>
      </c>
      <c r="AI15" s="182">
        <v>90</v>
      </c>
      <c r="AJ15" s="182">
        <v>92</v>
      </c>
      <c r="AK15" s="182">
        <v>91</v>
      </c>
      <c r="AL15" s="182">
        <v>92</v>
      </c>
      <c r="AM15" s="181">
        <v>1130</v>
      </c>
      <c r="AN15" s="181">
        <v>34</v>
      </c>
      <c r="AO15" s="210"/>
      <c r="AQ15" s="181" t="s">
        <v>640</v>
      </c>
      <c r="AR15" s="181" t="s">
        <v>583</v>
      </c>
      <c r="AS15" s="181">
        <v>101.5</v>
      </c>
      <c r="AT15" s="181">
        <v>98.9</v>
      </c>
      <c r="AU15" s="181">
        <v>102.5</v>
      </c>
      <c r="AV15" s="181">
        <v>102</v>
      </c>
      <c r="AW15" s="181">
        <v>104</v>
      </c>
      <c r="AX15" s="181">
        <v>102</v>
      </c>
      <c r="AY15" s="181">
        <v>610.9</v>
      </c>
      <c r="AZ15" s="181"/>
      <c r="BA15" s="182"/>
    </row>
    <row r="16" spans="1:64" x14ac:dyDescent="0.15">
      <c r="A16" t="s">
        <v>594</v>
      </c>
      <c r="B16" t="s">
        <v>588</v>
      </c>
      <c r="C16">
        <v>103.2</v>
      </c>
      <c r="D16">
        <v>102.5</v>
      </c>
      <c r="E16">
        <v>101.2</v>
      </c>
      <c r="F16">
        <v>100.3</v>
      </c>
      <c r="G16">
        <v>102</v>
      </c>
      <c r="H16">
        <v>102.2</v>
      </c>
      <c r="I16">
        <v>611.4</v>
      </c>
      <c r="J16" s="181"/>
      <c r="K16" s="182"/>
      <c r="M16" s="161" t="s">
        <v>770</v>
      </c>
      <c r="N16" s="161" t="s">
        <v>387</v>
      </c>
      <c r="O16" s="161">
        <v>83</v>
      </c>
      <c r="P16" s="161">
        <v>74</v>
      </c>
      <c r="Q16" s="161">
        <v>78</v>
      </c>
      <c r="R16" s="161">
        <v>79</v>
      </c>
      <c r="S16" s="161">
        <v>80</v>
      </c>
      <c r="T16" s="161">
        <v>74</v>
      </c>
      <c r="U16" s="161">
        <v>468</v>
      </c>
      <c r="V16" s="161"/>
      <c r="W16" s="167"/>
      <c r="Y16" s="181" t="s">
        <v>664</v>
      </c>
      <c r="Z16" s="181" t="s">
        <v>596</v>
      </c>
      <c r="AA16" s="181">
        <v>99</v>
      </c>
      <c r="AB16" s="181">
        <v>95</v>
      </c>
      <c r="AC16" s="181">
        <v>95</v>
      </c>
      <c r="AD16" s="181">
        <v>94</v>
      </c>
      <c r="AE16" s="181">
        <v>94</v>
      </c>
      <c r="AF16" s="181">
        <v>98</v>
      </c>
      <c r="AG16" s="181">
        <v>99</v>
      </c>
      <c r="AH16" s="181">
        <v>99</v>
      </c>
      <c r="AI16" s="182">
        <v>87</v>
      </c>
      <c r="AJ16" s="182">
        <v>90</v>
      </c>
      <c r="AK16" s="182">
        <v>87</v>
      </c>
      <c r="AL16" s="182">
        <v>91</v>
      </c>
      <c r="AM16" s="181">
        <v>1128</v>
      </c>
      <c r="AN16" s="181">
        <v>44</v>
      </c>
      <c r="AO16" s="210"/>
      <c r="AQ16" s="181" t="s">
        <v>770</v>
      </c>
      <c r="AR16" s="181" t="s">
        <v>387</v>
      </c>
      <c r="AS16" s="181">
        <v>101.7</v>
      </c>
      <c r="AT16" s="181">
        <v>102.5</v>
      </c>
      <c r="AU16" s="181">
        <v>102.4</v>
      </c>
      <c r="AV16" s="181">
        <v>99.9</v>
      </c>
      <c r="AW16" s="181">
        <v>102.1</v>
      </c>
      <c r="AX16" s="181">
        <v>101.4</v>
      </c>
      <c r="AY16" s="181">
        <v>610</v>
      </c>
      <c r="AZ16" s="181"/>
      <c r="BA16" s="182"/>
    </row>
    <row r="17" spans="1:53" x14ac:dyDescent="0.15">
      <c r="A17" t="s">
        <v>595</v>
      </c>
      <c r="B17" t="s">
        <v>596</v>
      </c>
      <c r="C17">
        <v>99.4</v>
      </c>
      <c r="D17">
        <v>101.8</v>
      </c>
      <c r="E17">
        <v>103.5</v>
      </c>
      <c r="F17">
        <v>103.8</v>
      </c>
      <c r="G17">
        <v>101.9</v>
      </c>
      <c r="H17">
        <v>100.7</v>
      </c>
      <c r="I17">
        <v>611.1</v>
      </c>
      <c r="J17" s="181"/>
      <c r="K17" s="182"/>
      <c r="M17" s="161" t="s">
        <v>975</v>
      </c>
      <c r="N17" s="161" t="s">
        <v>593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161">
        <v>0</v>
      </c>
      <c r="U17" s="161">
        <v>0</v>
      </c>
      <c r="V17" s="161"/>
      <c r="W17" s="167"/>
      <c r="Y17" s="181" t="s">
        <v>626</v>
      </c>
      <c r="Z17" s="181" t="s">
        <v>583</v>
      </c>
      <c r="AA17" s="181">
        <v>92</v>
      </c>
      <c r="AB17" s="181">
        <v>92</v>
      </c>
      <c r="AC17" s="181">
        <v>91</v>
      </c>
      <c r="AD17" s="181">
        <v>93</v>
      </c>
      <c r="AE17" s="181">
        <v>98</v>
      </c>
      <c r="AF17" s="181">
        <v>96</v>
      </c>
      <c r="AG17" s="181">
        <v>97</v>
      </c>
      <c r="AH17" s="181">
        <v>97</v>
      </c>
      <c r="AI17" s="182">
        <v>91</v>
      </c>
      <c r="AJ17" s="182">
        <v>92</v>
      </c>
      <c r="AK17" s="182">
        <v>94</v>
      </c>
      <c r="AL17" s="182">
        <v>95</v>
      </c>
      <c r="AM17" s="181">
        <v>1128</v>
      </c>
      <c r="AN17" s="181">
        <v>36</v>
      </c>
      <c r="AO17" s="210"/>
      <c r="AQ17" s="181" t="s">
        <v>909</v>
      </c>
      <c r="AR17" s="181" t="s">
        <v>588</v>
      </c>
      <c r="AS17" s="181">
        <v>99.9</v>
      </c>
      <c r="AT17" s="181">
        <v>100.7</v>
      </c>
      <c r="AU17" s="181">
        <v>101.6</v>
      </c>
      <c r="AV17" s="181">
        <v>102.7</v>
      </c>
      <c r="AW17" s="181">
        <v>102.9</v>
      </c>
      <c r="AX17" s="181">
        <v>101</v>
      </c>
      <c r="AY17" s="181">
        <v>608.80000000000007</v>
      </c>
      <c r="AZ17" s="181"/>
      <c r="BA17" s="182"/>
    </row>
    <row r="18" spans="1:53" x14ac:dyDescent="0.15">
      <c r="A18" t="s">
        <v>597</v>
      </c>
      <c r="B18" t="s">
        <v>583</v>
      </c>
      <c r="C18">
        <v>101.1</v>
      </c>
      <c r="D18">
        <v>102.6</v>
      </c>
      <c r="E18">
        <v>102.8</v>
      </c>
      <c r="F18">
        <v>101.2</v>
      </c>
      <c r="G18">
        <v>101.8</v>
      </c>
      <c r="H18">
        <v>100.8</v>
      </c>
      <c r="I18">
        <v>610.29999999999995</v>
      </c>
      <c r="J18" s="181"/>
      <c r="K18" s="182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Y18" s="181" t="s">
        <v>595</v>
      </c>
      <c r="Z18" s="181" t="s">
        <v>596</v>
      </c>
      <c r="AA18" s="181">
        <v>94</v>
      </c>
      <c r="AB18" s="181">
        <v>90</v>
      </c>
      <c r="AC18" s="181">
        <v>92</v>
      </c>
      <c r="AD18" s="181">
        <v>94</v>
      </c>
      <c r="AE18" s="181">
        <v>95</v>
      </c>
      <c r="AF18" s="181">
        <v>98</v>
      </c>
      <c r="AG18" s="181">
        <v>95</v>
      </c>
      <c r="AH18" s="181">
        <v>98</v>
      </c>
      <c r="AI18" s="182">
        <v>92</v>
      </c>
      <c r="AJ18" s="182">
        <v>91</v>
      </c>
      <c r="AK18" s="182">
        <v>93</v>
      </c>
      <c r="AL18" s="182">
        <v>91</v>
      </c>
      <c r="AM18" s="181">
        <v>1123</v>
      </c>
      <c r="AN18" s="181">
        <v>37</v>
      </c>
      <c r="AO18" s="210"/>
      <c r="AQ18" s="181" t="s">
        <v>670</v>
      </c>
      <c r="AR18" s="181" t="s">
        <v>588</v>
      </c>
      <c r="AS18" s="181">
        <v>100.5</v>
      </c>
      <c r="AT18" s="181">
        <v>103.5</v>
      </c>
      <c r="AU18" s="181">
        <v>103</v>
      </c>
      <c r="AV18" s="181">
        <v>99.4</v>
      </c>
      <c r="AW18" s="181">
        <v>102.7</v>
      </c>
      <c r="AX18" s="181">
        <v>98.9</v>
      </c>
      <c r="AY18" s="181">
        <v>608</v>
      </c>
      <c r="AZ18" s="181"/>
      <c r="BA18" s="182"/>
    </row>
    <row r="19" spans="1:53" x14ac:dyDescent="0.15">
      <c r="A19" t="s">
        <v>598</v>
      </c>
      <c r="B19" t="s">
        <v>599</v>
      </c>
      <c r="C19">
        <v>102.2</v>
      </c>
      <c r="D19">
        <v>98.8</v>
      </c>
      <c r="E19">
        <v>100.5</v>
      </c>
      <c r="F19">
        <v>104</v>
      </c>
      <c r="G19">
        <v>102</v>
      </c>
      <c r="H19">
        <v>102.5</v>
      </c>
      <c r="I19">
        <v>610</v>
      </c>
      <c r="J19" s="181"/>
      <c r="K19" s="182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Y19" s="181" t="s">
        <v>614</v>
      </c>
      <c r="Z19" s="181" t="s">
        <v>583</v>
      </c>
      <c r="AA19" s="181">
        <v>96</v>
      </c>
      <c r="AB19" s="181">
        <v>89</v>
      </c>
      <c r="AC19" s="181">
        <v>94</v>
      </c>
      <c r="AD19" s="181">
        <v>95</v>
      </c>
      <c r="AE19" s="181">
        <v>100</v>
      </c>
      <c r="AF19" s="181">
        <v>97</v>
      </c>
      <c r="AG19" s="181">
        <v>99</v>
      </c>
      <c r="AH19" s="181">
        <v>98</v>
      </c>
      <c r="AI19" s="182">
        <v>92</v>
      </c>
      <c r="AJ19" s="182">
        <v>88</v>
      </c>
      <c r="AK19" s="182">
        <v>87</v>
      </c>
      <c r="AL19" s="182">
        <v>88</v>
      </c>
      <c r="AM19" s="181">
        <v>1123</v>
      </c>
      <c r="AN19" s="181">
        <v>34</v>
      </c>
      <c r="AO19" s="210"/>
      <c r="AQ19" s="181" t="s">
        <v>936</v>
      </c>
      <c r="AR19" s="181" t="s">
        <v>384</v>
      </c>
      <c r="AS19" s="181">
        <v>103.1</v>
      </c>
      <c r="AT19" s="181">
        <v>103.3</v>
      </c>
      <c r="AU19" s="181">
        <v>99.5</v>
      </c>
      <c r="AV19" s="181">
        <v>100.6</v>
      </c>
      <c r="AW19" s="181">
        <v>101.2</v>
      </c>
      <c r="AX19" s="181">
        <v>100.1</v>
      </c>
      <c r="AY19" s="181">
        <v>607.79999999999995</v>
      </c>
      <c r="AZ19" s="181"/>
      <c r="BA19" s="182"/>
    </row>
    <row r="20" spans="1:53" ht="14.25" thickBot="1" x14ac:dyDescent="0.2">
      <c r="A20" t="s">
        <v>763</v>
      </c>
      <c r="B20" t="s">
        <v>383</v>
      </c>
      <c r="C20">
        <v>102</v>
      </c>
      <c r="D20">
        <v>102.4</v>
      </c>
      <c r="E20">
        <v>102.3</v>
      </c>
      <c r="F20">
        <v>103.2</v>
      </c>
      <c r="G20">
        <v>102</v>
      </c>
      <c r="H20">
        <v>98.1</v>
      </c>
      <c r="I20">
        <v>610</v>
      </c>
      <c r="J20" s="181"/>
      <c r="K20" s="182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Y20" s="181" t="s">
        <v>999</v>
      </c>
      <c r="Z20" s="181" t="s">
        <v>645</v>
      </c>
      <c r="AA20" s="181">
        <v>97</v>
      </c>
      <c r="AB20" s="181">
        <v>94</v>
      </c>
      <c r="AC20" s="181">
        <v>92</v>
      </c>
      <c r="AD20" s="181">
        <v>94</v>
      </c>
      <c r="AE20" s="181">
        <v>95</v>
      </c>
      <c r="AF20" s="181">
        <v>92</v>
      </c>
      <c r="AG20" s="181">
        <v>92</v>
      </c>
      <c r="AH20" s="181">
        <v>94</v>
      </c>
      <c r="AI20" s="182">
        <v>92</v>
      </c>
      <c r="AJ20" s="182">
        <v>95</v>
      </c>
      <c r="AK20" s="182">
        <v>93</v>
      </c>
      <c r="AL20" s="182">
        <v>91</v>
      </c>
      <c r="AM20" s="181">
        <v>1121</v>
      </c>
      <c r="AN20" s="181">
        <v>22</v>
      </c>
      <c r="AO20" s="210"/>
      <c r="AQ20" s="181" t="s">
        <v>622</v>
      </c>
      <c r="AR20" s="181" t="s">
        <v>623</v>
      </c>
      <c r="AS20" s="181">
        <v>104.2</v>
      </c>
      <c r="AT20" s="181">
        <v>100.8</v>
      </c>
      <c r="AU20" s="181">
        <v>101.2</v>
      </c>
      <c r="AV20" s="181">
        <v>101.5</v>
      </c>
      <c r="AW20" s="181">
        <v>100.8</v>
      </c>
      <c r="AX20" s="181">
        <v>99.3</v>
      </c>
      <c r="AY20" s="181">
        <v>607.79999999999995</v>
      </c>
      <c r="AZ20" s="181"/>
      <c r="BA20" s="182"/>
    </row>
    <row r="21" spans="1:53" x14ac:dyDescent="0.15">
      <c r="A21" t="s">
        <v>600</v>
      </c>
      <c r="B21" t="s">
        <v>601</v>
      </c>
      <c r="C21">
        <v>99.8</v>
      </c>
      <c r="D21">
        <v>101.1</v>
      </c>
      <c r="E21">
        <v>103.3</v>
      </c>
      <c r="F21">
        <v>102.3</v>
      </c>
      <c r="G21">
        <v>103.2</v>
      </c>
      <c r="H21">
        <v>100.2</v>
      </c>
      <c r="I21">
        <v>609.9</v>
      </c>
      <c r="J21" s="181"/>
      <c r="K21" s="182"/>
      <c r="M21" s="12" t="s">
        <v>27</v>
      </c>
      <c r="N21" s="12"/>
      <c r="O21" s="12"/>
      <c r="P21" s="12"/>
      <c r="Q21" s="12"/>
      <c r="R21" s="12"/>
      <c r="S21" s="13"/>
      <c r="T21" s="13"/>
      <c r="U21" s="13"/>
      <c r="V21" s="13"/>
      <c r="W21" s="13"/>
      <c r="Y21" s="181" t="s">
        <v>775</v>
      </c>
      <c r="Z21" s="181" t="s">
        <v>382</v>
      </c>
      <c r="AA21" s="181">
        <v>88</v>
      </c>
      <c r="AB21" s="181">
        <v>93</v>
      </c>
      <c r="AC21" s="181">
        <v>94</v>
      </c>
      <c r="AD21" s="181">
        <v>93</v>
      </c>
      <c r="AE21" s="181">
        <v>94</v>
      </c>
      <c r="AF21" s="181">
        <v>98</v>
      </c>
      <c r="AG21" s="181">
        <v>96</v>
      </c>
      <c r="AH21" s="181">
        <v>97</v>
      </c>
      <c r="AI21" s="182">
        <v>87</v>
      </c>
      <c r="AJ21" s="182">
        <v>89</v>
      </c>
      <c r="AK21" s="182">
        <v>97</v>
      </c>
      <c r="AL21" s="182">
        <v>94</v>
      </c>
      <c r="AM21" s="181">
        <v>1120</v>
      </c>
      <c r="AN21" s="181">
        <v>36</v>
      </c>
      <c r="AO21" s="210"/>
      <c r="AQ21" s="181" t="s">
        <v>690</v>
      </c>
      <c r="AR21" s="181" t="s">
        <v>583</v>
      </c>
      <c r="AS21" s="181">
        <v>101.3</v>
      </c>
      <c r="AT21" s="181">
        <v>99.7</v>
      </c>
      <c r="AU21" s="181">
        <v>100.8</v>
      </c>
      <c r="AV21" s="181">
        <v>101.4</v>
      </c>
      <c r="AW21" s="181">
        <v>103.9</v>
      </c>
      <c r="AX21" s="181">
        <v>100.6</v>
      </c>
      <c r="AY21" s="181">
        <v>607.70000000000005</v>
      </c>
      <c r="AZ21" s="181"/>
      <c r="BA21" s="182"/>
    </row>
    <row r="22" spans="1:53" x14ac:dyDescent="0.15">
      <c r="A22" t="s">
        <v>602</v>
      </c>
      <c r="B22" t="s">
        <v>588</v>
      </c>
      <c r="C22">
        <v>100.4</v>
      </c>
      <c r="D22">
        <v>102.5</v>
      </c>
      <c r="E22">
        <v>102.6</v>
      </c>
      <c r="F22">
        <v>100.9</v>
      </c>
      <c r="G22">
        <v>101.5</v>
      </c>
      <c r="H22">
        <v>101.8</v>
      </c>
      <c r="I22">
        <v>609.69999999999993</v>
      </c>
      <c r="J22" s="181"/>
      <c r="K22" s="182"/>
      <c r="M22" s="9" t="s">
        <v>14</v>
      </c>
      <c r="N22" s="9" t="s">
        <v>15</v>
      </c>
      <c r="O22" s="9" t="s">
        <v>17</v>
      </c>
      <c r="P22" s="9" t="s">
        <v>18</v>
      </c>
      <c r="Q22" s="9" t="s">
        <v>19</v>
      </c>
      <c r="R22" s="9" t="s">
        <v>20</v>
      </c>
      <c r="S22" s="9" t="s">
        <v>21</v>
      </c>
      <c r="T22" s="9" t="s">
        <v>22</v>
      </c>
      <c r="U22" s="11" t="s">
        <v>45</v>
      </c>
      <c r="V22" s="13"/>
      <c r="W22" s="13"/>
      <c r="Y22" s="181" t="s">
        <v>774</v>
      </c>
      <c r="Z22" s="181" t="s">
        <v>384</v>
      </c>
      <c r="AA22" s="181">
        <v>95</v>
      </c>
      <c r="AB22" s="181">
        <v>93</v>
      </c>
      <c r="AC22" s="181">
        <v>98</v>
      </c>
      <c r="AD22" s="181">
        <v>92</v>
      </c>
      <c r="AE22" s="181">
        <v>96</v>
      </c>
      <c r="AF22" s="181">
        <v>95</v>
      </c>
      <c r="AG22" s="181">
        <v>94</v>
      </c>
      <c r="AH22" s="181">
        <v>96</v>
      </c>
      <c r="AI22" s="182">
        <v>93</v>
      </c>
      <c r="AJ22" s="182">
        <v>85</v>
      </c>
      <c r="AK22" s="182">
        <v>89</v>
      </c>
      <c r="AL22" s="182">
        <v>92</v>
      </c>
      <c r="AM22" s="181">
        <v>1118</v>
      </c>
      <c r="AN22" s="181">
        <v>30</v>
      </c>
      <c r="AO22" s="210"/>
      <c r="AQ22" s="181" t="s">
        <v>606</v>
      </c>
      <c r="AR22" s="181" t="s">
        <v>593</v>
      </c>
      <c r="AS22" s="181">
        <v>101.3</v>
      </c>
      <c r="AT22" s="181">
        <v>100.3</v>
      </c>
      <c r="AU22" s="181">
        <v>101.9</v>
      </c>
      <c r="AV22" s="181">
        <v>100.6</v>
      </c>
      <c r="AW22" s="181">
        <v>100.9</v>
      </c>
      <c r="AX22" s="181">
        <v>102.4</v>
      </c>
      <c r="AY22" s="181">
        <v>607.4</v>
      </c>
      <c r="AZ22" s="181"/>
      <c r="BA22" s="182"/>
    </row>
    <row r="23" spans="1:53" x14ac:dyDescent="0.15">
      <c r="A23" t="s">
        <v>603</v>
      </c>
      <c r="B23" t="s">
        <v>604</v>
      </c>
      <c r="C23">
        <v>101.9</v>
      </c>
      <c r="D23">
        <v>101.3</v>
      </c>
      <c r="E23">
        <v>103.9</v>
      </c>
      <c r="F23">
        <v>101.7</v>
      </c>
      <c r="G23">
        <v>99.5</v>
      </c>
      <c r="H23">
        <v>101.4</v>
      </c>
      <c r="I23">
        <v>609.70000000000005</v>
      </c>
      <c r="J23" s="181"/>
      <c r="K23" s="182"/>
      <c r="M23" t="s">
        <v>980</v>
      </c>
      <c r="N23" t="s">
        <v>583</v>
      </c>
      <c r="O23">
        <v>91</v>
      </c>
      <c r="P23">
        <v>93</v>
      </c>
      <c r="Q23">
        <v>93</v>
      </c>
      <c r="R23">
        <v>95</v>
      </c>
      <c r="S23">
        <v>86</v>
      </c>
      <c r="T23">
        <v>93</v>
      </c>
      <c r="U23">
        <v>551</v>
      </c>
      <c r="V23" s="13"/>
      <c r="W23" s="13"/>
      <c r="Y23" s="181" t="s">
        <v>615</v>
      </c>
      <c r="Z23" s="181" t="s">
        <v>593</v>
      </c>
      <c r="AA23" s="181">
        <v>95</v>
      </c>
      <c r="AB23" s="181">
        <v>92</v>
      </c>
      <c r="AC23" s="181">
        <v>91</v>
      </c>
      <c r="AD23" s="181">
        <v>88</v>
      </c>
      <c r="AE23" s="181">
        <v>97</v>
      </c>
      <c r="AF23" s="181">
        <v>95</v>
      </c>
      <c r="AG23" s="181">
        <v>95</v>
      </c>
      <c r="AH23" s="181">
        <v>98</v>
      </c>
      <c r="AI23" s="182">
        <v>96</v>
      </c>
      <c r="AJ23" s="182">
        <v>85</v>
      </c>
      <c r="AK23" s="182">
        <v>93</v>
      </c>
      <c r="AL23" s="182">
        <v>92</v>
      </c>
      <c r="AM23" s="181">
        <v>1117</v>
      </c>
      <c r="AN23" s="181">
        <v>34</v>
      </c>
      <c r="AO23" s="210"/>
      <c r="AQ23" s="181" t="s">
        <v>1008</v>
      </c>
      <c r="AR23" s="181" t="s">
        <v>604</v>
      </c>
      <c r="AS23" s="181">
        <v>99.8</v>
      </c>
      <c r="AT23" s="181">
        <v>99.3</v>
      </c>
      <c r="AU23" s="181">
        <v>101.1</v>
      </c>
      <c r="AV23" s="181">
        <v>103.1</v>
      </c>
      <c r="AW23" s="181">
        <v>101.7</v>
      </c>
      <c r="AX23" s="181">
        <v>102</v>
      </c>
      <c r="AY23" s="181">
        <v>607</v>
      </c>
      <c r="AZ23" s="181"/>
      <c r="BA23" s="182"/>
    </row>
    <row r="24" spans="1:53" x14ac:dyDescent="0.15">
      <c r="A24" t="s">
        <v>821</v>
      </c>
      <c r="B24" t="s">
        <v>385</v>
      </c>
      <c r="C24">
        <v>100.1</v>
      </c>
      <c r="D24">
        <v>100</v>
      </c>
      <c r="E24">
        <v>100.4</v>
      </c>
      <c r="F24">
        <v>104.1</v>
      </c>
      <c r="G24">
        <v>101.6</v>
      </c>
      <c r="H24">
        <v>102.9</v>
      </c>
      <c r="I24">
        <v>609.1</v>
      </c>
      <c r="J24" s="181"/>
      <c r="K24" s="182"/>
      <c r="M24" t="s">
        <v>995</v>
      </c>
      <c r="N24" t="s">
        <v>516</v>
      </c>
      <c r="O24">
        <v>91</v>
      </c>
      <c r="P24">
        <v>89</v>
      </c>
      <c r="Q24">
        <v>89</v>
      </c>
      <c r="R24">
        <v>92</v>
      </c>
      <c r="S24">
        <v>92</v>
      </c>
      <c r="T24">
        <v>92</v>
      </c>
      <c r="U24">
        <v>545</v>
      </c>
      <c r="V24" s="13"/>
      <c r="W24" s="13"/>
      <c r="Y24" s="181" t="s">
        <v>647</v>
      </c>
      <c r="Z24" s="181" t="s">
        <v>604</v>
      </c>
      <c r="AA24" s="181">
        <v>89</v>
      </c>
      <c r="AB24" s="181">
        <v>93</v>
      </c>
      <c r="AC24" s="181">
        <v>93</v>
      </c>
      <c r="AD24" s="181">
        <v>95</v>
      </c>
      <c r="AE24" s="181">
        <v>99</v>
      </c>
      <c r="AF24" s="181">
        <v>97</v>
      </c>
      <c r="AG24" s="181">
        <v>94</v>
      </c>
      <c r="AH24" s="181">
        <v>97</v>
      </c>
      <c r="AI24" s="182">
        <v>92</v>
      </c>
      <c r="AJ24" s="182">
        <v>87</v>
      </c>
      <c r="AK24" s="182">
        <v>92</v>
      </c>
      <c r="AL24" s="182">
        <v>89</v>
      </c>
      <c r="AM24" s="181">
        <v>1117</v>
      </c>
      <c r="AN24" s="181">
        <v>31</v>
      </c>
      <c r="AO24" s="210"/>
      <c r="AQ24" s="181" t="s">
        <v>1000</v>
      </c>
      <c r="AR24" s="181" t="s">
        <v>604</v>
      </c>
      <c r="AS24" s="181">
        <v>101.2</v>
      </c>
      <c r="AT24" s="181">
        <v>98.7</v>
      </c>
      <c r="AU24" s="181">
        <v>101.2</v>
      </c>
      <c r="AV24" s="181">
        <v>102.4</v>
      </c>
      <c r="AW24" s="181">
        <v>102.4</v>
      </c>
      <c r="AX24" s="181">
        <v>101.1</v>
      </c>
      <c r="AY24" s="181">
        <v>607</v>
      </c>
      <c r="AZ24" s="181"/>
      <c r="BA24" s="182"/>
    </row>
    <row r="25" spans="1:53" x14ac:dyDescent="0.15">
      <c r="A25" t="s">
        <v>764</v>
      </c>
      <c r="B25" t="s">
        <v>388</v>
      </c>
      <c r="C25">
        <v>100.6</v>
      </c>
      <c r="D25">
        <v>99.9</v>
      </c>
      <c r="E25">
        <v>102.5</v>
      </c>
      <c r="F25">
        <v>100.5</v>
      </c>
      <c r="G25">
        <v>103.3</v>
      </c>
      <c r="H25">
        <v>102.3</v>
      </c>
      <c r="I25">
        <v>609.1</v>
      </c>
      <c r="J25" s="181"/>
      <c r="K25" s="182"/>
      <c r="M25" t="s">
        <v>981</v>
      </c>
      <c r="N25" t="s">
        <v>701</v>
      </c>
      <c r="O25">
        <v>90</v>
      </c>
      <c r="P25">
        <v>89</v>
      </c>
      <c r="Q25">
        <v>88</v>
      </c>
      <c r="R25">
        <v>91</v>
      </c>
      <c r="S25">
        <v>92</v>
      </c>
      <c r="T25">
        <v>92</v>
      </c>
      <c r="U25">
        <v>542</v>
      </c>
      <c r="V25" s="13"/>
      <c r="W25" s="13"/>
      <c r="Y25" s="181" t="s">
        <v>639</v>
      </c>
      <c r="Z25" s="181" t="s">
        <v>596</v>
      </c>
      <c r="AA25" s="181">
        <v>95</v>
      </c>
      <c r="AB25" s="181">
        <v>95</v>
      </c>
      <c r="AC25" s="181">
        <v>93</v>
      </c>
      <c r="AD25" s="181">
        <v>92</v>
      </c>
      <c r="AE25" s="181">
        <v>93</v>
      </c>
      <c r="AF25" s="181">
        <v>93</v>
      </c>
      <c r="AG25" s="181">
        <v>97</v>
      </c>
      <c r="AH25" s="181">
        <v>97</v>
      </c>
      <c r="AI25" s="182">
        <v>88</v>
      </c>
      <c r="AJ25" s="182">
        <v>92</v>
      </c>
      <c r="AK25" s="182">
        <v>90</v>
      </c>
      <c r="AL25" s="182">
        <v>92</v>
      </c>
      <c r="AM25" s="181">
        <v>1117</v>
      </c>
      <c r="AN25" s="181">
        <v>28</v>
      </c>
      <c r="AO25" s="210"/>
      <c r="AQ25" s="181" t="s">
        <v>715</v>
      </c>
      <c r="AR25" s="181" t="s">
        <v>604</v>
      </c>
      <c r="AS25" s="181">
        <v>100.7</v>
      </c>
      <c r="AT25" s="181">
        <v>101.3</v>
      </c>
      <c r="AU25" s="181">
        <v>101.2</v>
      </c>
      <c r="AV25" s="181">
        <v>100.9</v>
      </c>
      <c r="AW25" s="181">
        <v>101.7</v>
      </c>
      <c r="AX25" s="181">
        <v>101</v>
      </c>
      <c r="AY25" s="181">
        <v>606.79999999999995</v>
      </c>
      <c r="AZ25" s="181"/>
      <c r="BA25" s="182"/>
    </row>
    <row r="26" spans="1:53" x14ac:dyDescent="0.15">
      <c r="A26" t="s">
        <v>605</v>
      </c>
      <c r="B26" t="s">
        <v>588</v>
      </c>
      <c r="C26">
        <v>101</v>
      </c>
      <c r="D26">
        <v>101.6</v>
      </c>
      <c r="E26">
        <v>101.2</v>
      </c>
      <c r="F26">
        <v>102.4</v>
      </c>
      <c r="G26">
        <v>101.1</v>
      </c>
      <c r="H26">
        <v>101.8</v>
      </c>
      <c r="I26">
        <v>609.1</v>
      </c>
      <c r="J26" s="181"/>
      <c r="K26" s="182"/>
      <c r="M26" t="s">
        <v>982</v>
      </c>
      <c r="N26" t="s">
        <v>596</v>
      </c>
      <c r="O26">
        <v>89</v>
      </c>
      <c r="P26">
        <v>92</v>
      </c>
      <c r="Q26">
        <v>91</v>
      </c>
      <c r="R26">
        <v>90</v>
      </c>
      <c r="S26">
        <v>88</v>
      </c>
      <c r="T26">
        <v>92</v>
      </c>
      <c r="U26">
        <v>542</v>
      </c>
      <c r="Y26" s="181" t="s">
        <v>690</v>
      </c>
      <c r="Z26" s="181" t="s">
        <v>583</v>
      </c>
      <c r="AA26" s="181">
        <v>95</v>
      </c>
      <c r="AB26" s="181">
        <v>95</v>
      </c>
      <c r="AC26" s="181">
        <v>94</v>
      </c>
      <c r="AD26" s="181">
        <v>92</v>
      </c>
      <c r="AE26" s="181">
        <v>97</v>
      </c>
      <c r="AF26" s="181">
        <v>97</v>
      </c>
      <c r="AG26" s="181">
        <v>96</v>
      </c>
      <c r="AH26" s="181">
        <v>96</v>
      </c>
      <c r="AI26" s="182">
        <v>88</v>
      </c>
      <c r="AJ26" s="182">
        <v>89</v>
      </c>
      <c r="AK26" s="182">
        <v>87</v>
      </c>
      <c r="AL26" s="182">
        <v>88</v>
      </c>
      <c r="AM26" s="181">
        <v>1114</v>
      </c>
      <c r="AN26" s="181">
        <v>37</v>
      </c>
      <c r="AO26" s="210"/>
      <c r="AQ26" s="181" t="s">
        <v>692</v>
      </c>
      <c r="AR26" s="181" t="s">
        <v>593</v>
      </c>
      <c r="AS26" s="181">
        <v>100.1</v>
      </c>
      <c r="AT26" s="181">
        <v>101.2</v>
      </c>
      <c r="AU26" s="181">
        <v>99.4</v>
      </c>
      <c r="AV26" s="181">
        <v>100.7</v>
      </c>
      <c r="AW26" s="181">
        <v>103.6</v>
      </c>
      <c r="AX26" s="181">
        <v>101.7</v>
      </c>
      <c r="AY26" s="181">
        <v>606.70000000000005</v>
      </c>
      <c r="AZ26" s="181"/>
      <c r="BA26" s="182"/>
    </row>
    <row r="27" spans="1:53" x14ac:dyDescent="0.15">
      <c r="A27" t="s">
        <v>606</v>
      </c>
      <c r="B27" t="s">
        <v>593</v>
      </c>
      <c r="C27">
        <v>96.6</v>
      </c>
      <c r="D27">
        <v>101.9</v>
      </c>
      <c r="E27">
        <v>100.8</v>
      </c>
      <c r="F27">
        <v>101.2</v>
      </c>
      <c r="G27">
        <v>104.2</v>
      </c>
      <c r="H27">
        <v>102.5</v>
      </c>
      <c r="I27">
        <v>607.20000000000005</v>
      </c>
      <c r="J27" s="181"/>
      <c r="K27" s="182"/>
      <c r="M27" t="s">
        <v>983</v>
      </c>
      <c r="N27" t="s">
        <v>984</v>
      </c>
      <c r="O27">
        <v>88</v>
      </c>
      <c r="P27">
        <v>90</v>
      </c>
      <c r="Q27">
        <v>94</v>
      </c>
      <c r="R27">
        <v>92</v>
      </c>
      <c r="S27">
        <v>88</v>
      </c>
      <c r="T27">
        <v>90</v>
      </c>
      <c r="U27">
        <v>542</v>
      </c>
      <c r="V27" s="13"/>
      <c r="Y27" s="181" t="s">
        <v>613</v>
      </c>
      <c r="Z27" s="181" t="s">
        <v>583</v>
      </c>
      <c r="AA27" s="181">
        <v>94</v>
      </c>
      <c r="AB27" s="181">
        <v>93</v>
      </c>
      <c r="AC27" s="181">
        <v>91</v>
      </c>
      <c r="AD27" s="181">
        <v>98</v>
      </c>
      <c r="AE27" s="181">
        <v>96</v>
      </c>
      <c r="AF27" s="181">
        <v>98</v>
      </c>
      <c r="AG27" s="181">
        <v>97</v>
      </c>
      <c r="AH27" s="181">
        <v>97</v>
      </c>
      <c r="AI27" s="182">
        <v>86</v>
      </c>
      <c r="AJ27" s="182">
        <v>88</v>
      </c>
      <c r="AK27" s="182">
        <v>87</v>
      </c>
      <c r="AL27" s="182">
        <v>88</v>
      </c>
      <c r="AM27" s="181">
        <v>1113</v>
      </c>
      <c r="AN27" s="181">
        <v>38</v>
      </c>
      <c r="AO27" s="210"/>
      <c r="AQ27" s="181" t="s">
        <v>595</v>
      </c>
      <c r="AR27" s="181" t="s">
        <v>596</v>
      </c>
      <c r="AS27" s="181">
        <v>101.8</v>
      </c>
      <c r="AT27" s="181">
        <v>100.4</v>
      </c>
      <c r="AU27" s="181">
        <v>101.7</v>
      </c>
      <c r="AV27" s="181">
        <v>103.5</v>
      </c>
      <c r="AW27" s="181">
        <v>99.4</v>
      </c>
      <c r="AX27" s="181">
        <v>99.9</v>
      </c>
      <c r="AY27" s="181">
        <v>606.69999999999993</v>
      </c>
      <c r="AZ27" s="181"/>
      <c r="BA27" s="182"/>
    </row>
    <row r="28" spans="1:53" x14ac:dyDescent="0.15">
      <c r="A28" t="s">
        <v>607</v>
      </c>
      <c r="B28" t="s">
        <v>588</v>
      </c>
      <c r="C28">
        <v>98.1</v>
      </c>
      <c r="D28">
        <v>101.8</v>
      </c>
      <c r="E28">
        <v>103.6</v>
      </c>
      <c r="F28">
        <v>101.8</v>
      </c>
      <c r="G28">
        <v>100.5</v>
      </c>
      <c r="H28">
        <v>101.4</v>
      </c>
      <c r="I28">
        <v>607.20000000000005</v>
      </c>
      <c r="J28" s="181"/>
      <c r="K28" s="182"/>
      <c r="M28" t="s">
        <v>996</v>
      </c>
      <c r="N28" t="s">
        <v>389</v>
      </c>
      <c r="O28">
        <v>94</v>
      </c>
      <c r="P28">
        <v>87</v>
      </c>
      <c r="Q28">
        <v>86</v>
      </c>
      <c r="R28">
        <v>91</v>
      </c>
      <c r="S28">
        <v>88</v>
      </c>
      <c r="T28">
        <v>92</v>
      </c>
      <c r="U28">
        <v>538</v>
      </c>
      <c r="V28" s="13"/>
      <c r="Y28" s="181" t="s">
        <v>622</v>
      </c>
      <c r="Z28" s="181" t="s">
        <v>623</v>
      </c>
      <c r="AA28" s="181">
        <v>97</v>
      </c>
      <c r="AB28" s="181">
        <v>95</v>
      </c>
      <c r="AC28" s="181">
        <v>94</v>
      </c>
      <c r="AD28" s="181">
        <v>92</v>
      </c>
      <c r="AE28" s="181">
        <v>97</v>
      </c>
      <c r="AF28" s="181">
        <v>96</v>
      </c>
      <c r="AG28" s="181">
        <v>92</v>
      </c>
      <c r="AH28" s="181">
        <v>95</v>
      </c>
      <c r="AI28" s="182">
        <v>94</v>
      </c>
      <c r="AJ28" s="182">
        <v>86</v>
      </c>
      <c r="AK28" s="182">
        <v>84</v>
      </c>
      <c r="AL28" s="182">
        <v>91</v>
      </c>
      <c r="AM28" s="181">
        <v>1113</v>
      </c>
      <c r="AN28" s="181">
        <v>28</v>
      </c>
      <c r="AO28" s="210"/>
      <c r="AQ28" s="181" t="s">
        <v>733</v>
      </c>
      <c r="AR28" s="181" t="s">
        <v>588</v>
      </c>
      <c r="AS28" s="181">
        <v>101.4</v>
      </c>
      <c r="AT28" s="181">
        <v>101.2</v>
      </c>
      <c r="AU28" s="181">
        <v>101</v>
      </c>
      <c r="AV28" s="181">
        <v>102</v>
      </c>
      <c r="AW28" s="181">
        <v>101.7</v>
      </c>
      <c r="AX28" s="181">
        <v>99.4</v>
      </c>
      <c r="AY28" s="181">
        <v>606.70000000000005</v>
      </c>
      <c r="AZ28" s="181"/>
      <c r="BA28" s="182"/>
    </row>
    <row r="29" spans="1:53" x14ac:dyDescent="0.15">
      <c r="A29" t="s">
        <v>608</v>
      </c>
      <c r="B29" t="s">
        <v>593</v>
      </c>
      <c r="C29">
        <v>101</v>
      </c>
      <c r="D29">
        <v>102.7</v>
      </c>
      <c r="E29">
        <v>100.8</v>
      </c>
      <c r="F29">
        <v>101.9</v>
      </c>
      <c r="G29">
        <v>99.1</v>
      </c>
      <c r="H29">
        <v>101.6</v>
      </c>
      <c r="I29">
        <v>607.1</v>
      </c>
      <c r="J29" s="181"/>
      <c r="K29" s="182"/>
      <c r="M29" t="s">
        <v>985</v>
      </c>
      <c r="N29" t="s">
        <v>625</v>
      </c>
      <c r="O29">
        <v>90</v>
      </c>
      <c r="P29">
        <v>86</v>
      </c>
      <c r="Q29">
        <v>89</v>
      </c>
      <c r="R29">
        <v>93</v>
      </c>
      <c r="S29">
        <v>86</v>
      </c>
      <c r="T29">
        <v>91</v>
      </c>
      <c r="U29">
        <v>535</v>
      </c>
      <c r="Y29" s="181" t="s">
        <v>651</v>
      </c>
      <c r="Z29" s="181" t="s">
        <v>583</v>
      </c>
      <c r="AA29" s="181">
        <v>89</v>
      </c>
      <c r="AB29" s="181">
        <v>91</v>
      </c>
      <c r="AC29" s="181">
        <v>94</v>
      </c>
      <c r="AD29" s="181">
        <v>88</v>
      </c>
      <c r="AE29" s="181">
        <v>97</v>
      </c>
      <c r="AF29" s="181">
        <v>94</v>
      </c>
      <c r="AG29" s="181">
        <v>97</v>
      </c>
      <c r="AH29" s="181">
        <v>99</v>
      </c>
      <c r="AI29" s="182">
        <v>88</v>
      </c>
      <c r="AJ29" s="182">
        <v>92</v>
      </c>
      <c r="AK29" s="182">
        <v>90</v>
      </c>
      <c r="AL29" s="182">
        <v>94</v>
      </c>
      <c r="AM29" s="181">
        <v>1113</v>
      </c>
      <c r="AN29" s="181">
        <v>26</v>
      </c>
      <c r="AO29" s="210"/>
      <c r="AQ29" s="181" t="s">
        <v>614</v>
      </c>
      <c r="AR29" s="181" t="s">
        <v>583</v>
      </c>
      <c r="AS29" s="181">
        <v>98.8</v>
      </c>
      <c r="AT29" s="181">
        <v>100.3</v>
      </c>
      <c r="AU29" s="181">
        <v>102.1</v>
      </c>
      <c r="AV29" s="181">
        <v>103.3</v>
      </c>
      <c r="AW29" s="181">
        <v>101.4</v>
      </c>
      <c r="AX29" s="181">
        <v>100.5</v>
      </c>
      <c r="AY29" s="181">
        <v>606.4</v>
      </c>
      <c r="AZ29" s="181"/>
      <c r="BA29" s="182"/>
    </row>
    <row r="30" spans="1:53" x14ac:dyDescent="0.15">
      <c r="A30" t="s">
        <v>609</v>
      </c>
      <c r="B30" t="s">
        <v>588</v>
      </c>
      <c r="C30">
        <v>98.7</v>
      </c>
      <c r="D30">
        <v>102.8</v>
      </c>
      <c r="E30">
        <v>102.5</v>
      </c>
      <c r="F30">
        <v>101.6</v>
      </c>
      <c r="G30">
        <v>100.4</v>
      </c>
      <c r="H30">
        <v>101.1</v>
      </c>
      <c r="I30">
        <v>607.1</v>
      </c>
      <c r="J30" s="181"/>
      <c r="K30" s="182"/>
      <c r="M30" t="s">
        <v>997</v>
      </c>
      <c r="N30" t="s">
        <v>384</v>
      </c>
      <c r="O30">
        <v>86</v>
      </c>
      <c r="P30">
        <v>91</v>
      </c>
      <c r="Q30">
        <v>87</v>
      </c>
      <c r="R30">
        <v>89</v>
      </c>
      <c r="S30">
        <v>93</v>
      </c>
      <c r="T30">
        <v>87</v>
      </c>
      <c r="U30">
        <v>533</v>
      </c>
      <c r="Y30" s="181" t="s">
        <v>768</v>
      </c>
      <c r="Z30" s="181" t="s">
        <v>384</v>
      </c>
      <c r="AA30" s="181">
        <v>85</v>
      </c>
      <c r="AB30" s="181">
        <v>94</v>
      </c>
      <c r="AC30" s="181">
        <v>93</v>
      </c>
      <c r="AD30" s="181">
        <v>94</v>
      </c>
      <c r="AE30" s="181">
        <v>98</v>
      </c>
      <c r="AF30" s="181">
        <v>94</v>
      </c>
      <c r="AG30" s="181">
        <v>95</v>
      </c>
      <c r="AH30" s="181">
        <v>96</v>
      </c>
      <c r="AI30" s="182">
        <v>91</v>
      </c>
      <c r="AJ30" s="182">
        <v>90</v>
      </c>
      <c r="AK30" s="182">
        <v>93</v>
      </c>
      <c r="AL30" s="182">
        <v>90</v>
      </c>
      <c r="AM30" s="181">
        <v>1113</v>
      </c>
      <c r="AN30" s="181">
        <v>26</v>
      </c>
      <c r="AO30" s="210"/>
      <c r="AQ30" s="181" t="s">
        <v>828</v>
      </c>
      <c r="AR30" s="181" t="s">
        <v>596</v>
      </c>
      <c r="AS30" s="181">
        <v>101.3</v>
      </c>
      <c r="AT30" s="181">
        <v>101.8</v>
      </c>
      <c r="AU30" s="181">
        <v>101.3</v>
      </c>
      <c r="AV30" s="181">
        <v>96.8</v>
      </c>
      <c r="AW30" s="181">
        <v>102</v>
      </c>
      <c r="AX30" s="181">
        <v>103.1</v>
      </c>
      <c r="AY30" s="181">
        <v>606.29999999999995</v>
      </c>
      <c r="AZ30" s="181"/>
      <c r="BA30" s="182"/>
    </row>
    <row r="31" spans="1:53" x14ac:dyDescent="0.15">
      <c r="A31" t="s">
        <v>610</v>
      </c>
      <c r="B31" t="s">
        <v>611</v>
      </c>
      <c r="C31">
        <v>102.5</v>
      </c>
      <c r="D31">
        <v>101.3</v>
      </c>
      <c r="E31">
        <v>99.4</v>
      </c>
      <c r="F31">
        <v>102.4</v>
      </c>
      <c r="G31">
        <v>101.2</v>
      </c>
      <c r="H31">
        <v>100.3</v>
      </c>
      <c r="I31">
        <v>607.1</v>
      </c>
      <c r="J31" s="181"/>
      <c r="K31" s="182"/>
      <c r="M31" t="s">
        <v>986</v>
      </c>
      <c r="N31" t="s">
        <v>596</v>
      </c>
      <c r="O31">
        <v>83</v>
      </c>
      <c r="P31">
        <v>93</v>
      </c>
      <c r="Q31">
        <v>92</v>
      </c>
      <c r="R31">
        <v>87</v>
      </c>
      <c r="S31">
        <v>87</v>
      </c>
      <c r="T31">
        <v>89</v>
      </c>
      <c r="U31">
        <v>531</v>
      </c>
      <c r="Y31" s="181" t="s">
        <v>1000</v>
      </c>
      <c r="Z31" s="181" t="s">
        <v>604</v>
      </c>
      <c r="AA31" s="181">
        <v>93</v>
      </c>
      <c r="AB31" s="181">
        <v>87</v>
      </c>
      <c r="AC31" s="181">
        <v>92</v>
      </c>
      <c r="AD31" s="181">
        <v>91</v>
      </c>
      <c r="AE31" s="181">
        <v>98</v>
      </c>
      <c r="AF31" s="181">
        <v>95</v>
      </c>
      <c r="AG31" s="181">
        <v>97</v>
      </c>
      <c r="AH31" s="181">
        <v>98</v>
      </c>
      <c r="AI31" s="182">
        <v>92</v>
      </c>
      <c r="AJ31" s="182">
        <v>90</v>
      </c>
      <c r="AK31" s="182">
        <v>87</v>
      </c>
      <c r="AL31" s="182">
        <v>91</v>
      </c>
      <c r="AM31" s="181">
        <v>1111</v>
      </c>
      <c r="AN31" s="181">
        <v>31</v>
      </c>
      <c r="AO31" s="210"/>
      <c r="AQ31" s="181" t="s">
        <v>1009</v>
      </c>
      <c r="AR31" s="181" t="s">
        <v>604</v>
      </c>
      <c r="AS31" s="181">
        <v>99.9</v>
      </c>
      <c r="AT31" s="181">
        <v>100.6</v>
      </c>
      <c r="AU31" s="181">
        <v>100</v>
      </c>
      <c r="AV31" s="181">
        <v>103.3</v>
      </c>
      <c r="AW31" s="181">
        <v>102.2</v>
      </c>
      <c r="AX31" s="181">
        <v>100.1</v>
      </c>
      <c r="AY31" s="181">
        <v>606.1</v>
      </c>
      <c r="AZ31" s="181"/>
      <c r="BA31" s="182"/>
    </row>
    <row r="32" spans="1:53" x14ac:dyDescent="0.15">
      <c r="A32" t="s">
        <v>612</v>
      </c>
      <c r="B32" t="s">
        <v>596</v>
      </c>
      <c r="C32">
        <v>101.7</v>
      </c>
      <c r="D32">
        <v>100.3</v>
      </c>
      <c r="E32">
        <v>101</v>
      </c>
      <c r="F32">
        <v>102.5</v>
      </c>
      <c r="G32">
        <v>100.4</v>
      </c>
      <c r="H32">
        <v>101</v>
      </c>
      <c r="I32">
        <v>606.9</v>
      </c>
      <c r="J32" s="181"/>
      <c r="K32" s="182"/>
      <c r="M32" t="s">
        <v>987</v>
      </c>
      <c r="N32" t="s">
        <v>596</v>
      </c>
      <c r="O32">
        <v>91</v>
      </c>
      <c r="P32">
        <v>78</v>
      </c>
      <c r="Q32">
        <v>90</v>
      </c>
      <c r="R32">
        <v>92</v>
      </c>
      <c r="S32">
        <v>87</v>
      </c>
      <c r="T32">
        <v>91</v>
      </c>
      <c r="U32">
        <v>529</v>
      </c>
      <c r="Y32" s="181" t="s">
        <v>665</v>
      </c>
      <c r="Z32" s="181" t="s">
        <v>593</v>
      </c>
      <c r="AA32" s="181">
        <v>95</v>
      </c>
      <c r="AB32" s="181">
        <v>96</v>
      </c>
      <c r="AC32" s="181">
        <v>94</v>
      </c>
      <c r="AD32" s="181">
        <v>96</v>
      </c>
      <c r="AE32" s="181">
        <v>98</v>
      </c>
      <c r="AF32" s="181">
        <v>98</v>
      </c>
      <c r="AG32" s="181">
        <v>93</v>
      </c>
      <c r="AH32" s="181">
        <v>95</v>
      </c>
      <c r="AI32" s="182">
        <v>93</v>
      </c>
      <c r="AJ32" s="182">
        <v>88</v>
      </c>
      <c r="AK32" s="182">
        <v>87</v>
      </c>
      <c r="AL32" s="182">
        <v>77</v>
      </c>
      <c r="AM32" s="181">
        <v>1110</v>
      </c>
      <c r="AN32" s="181">
        <v>35</v>
      </c>
      <c r="AO32" s="210"/>
      <c r="AQ32" s="181" t="s">
        <v>626</v>
      </c>
      <c r="AR32" s="181" t="s">
        <v>583</v>
      </c>
      <c r="AS32" s="181">
        <v>99.4</v>
      </c>
      <c r="AT32" s="181">
        <v>101.1</v>
      </c>
      <c r="AU32" s="181">
        <v>100.7</v>
      </c>
      <c r="AV32" s="181">
        <v>103</v>
      </c>
      <c r="AW32" s="181">
        <v>101.3</v>
      </c>
      <c r="AX32" s="181">
        <v>100.5</v>
      </c>
      <c r="AY32" s="181">
        <v>606</v>
      </c>
      <c r="AZ32" s="181"/>
      <c r="BA32" s="182"/>
    </row>
    <row r="33" spans="1:53" x14ac:dyDescent="0.15">
      <c r="A33" t="s">
        <v>613</v>
      </c>
      <c r="B33" t="s">
        <v>583</v>
      </c>
      <c r="C33">
        <v>100</v>
      </c>
      <c r="D33">
        <v>100.1</v>
      </c>
      <c r="E33">
        <v>103.5</v>
      </c>
      <c r="F33">
        <v>100.4</v>
      </c>
      <c r="G33">
        <v>100.9</v>
      </c>
      <c r="H33">
        <v>100.3</v>
      </c>
      <c r="I33">
        <v>605.19999999999993</v>
      </c>
      <c r="J33" s="181"/>
      <c r="K33" s="182"/>
      <c r="M33" t="s">
        <v>998</v>
      </c>
      <c r="N33" t="s">
        <v>384</v>
      </c>
      <c r="O33">
        <v>89</v>
      </c>
      <c r="P33">
        <v>85</v>
      </c>
      <c r="Q33">
        <v>84</v>
      </c>
      <c r="R33">
        <v>92</v>
      </c>
      <c r="S33">
        <v>86</v>
      </c>
      <c r="T33">
        <v>85</v>
      </c>
      <c r="U33">
        <v>521</v>
      </c>
      <c r="Y33" s="181" t="s">
        <v>765</v>
      </c>
      <c r="Z33" s="181" t="s">
        <v>383</v>
      </c>
      <c r="AA33" s="181">
        <v>97</v>
      </c>
      <c r="AB33" s="181">
        <v>90</v>
      </c>
      <c r="AC33" s="181">
        <v>93</v>
      </c>
      <c r="AD33" s="181">
        <v>89</v>
      </c>
      <c r="AE33" s="181">
        <v>98</v>
      </c>
      <c r="AF33" s="181">
        <v>95</v>
      </c>
      <c r="AG33" s="181">
        <v>95</v>
      </c>
      <c r="AH33" s="181">
        <v>97</v>
      </c>
      <c r="AI33" s="182">
        <v>90</v>
      </c>
      <c r="AJ33" s="182">
        <v>86</v>
      </c>
      <c r="AK33" s="182">
        <v>90</v>
      </c>
      <c r="AL33" s="182">
        <v>90</v>
      </c>
      <c r="AM33" s="181">
        <v>1110</v>
      </c>
      <c r="AN33" s="181">
        <v>27</v>
      </c>
      <c r="AO33" s="210"/>
      <c r="AQ33" s="181" t="s">
        <v>830</v>
      </c>
      <c r="AR33" s="181" t="s">
        <v>596</v>
      </c>
      <c r="AS33" s="181">
        <v>100.8</v>
      </c>
      <c r="AT33" s="181">
        <v>101.6</v>
      </c>
      <c r="AU33" s="181">
        <v>99.6</v>
      </c>
      <c r="AV33" s="181">
        <v>101.4</v>
      </c>
      <c r="AW33" s="181">
        <v>99.6</v>
      </c>
      <c r="AX33" s="181">
        <v>102.8</v>
      </c>
      <c r="AY33" s="181">
        <v>605.79999999999995</v>
      </c>
      <c r="AZ33" s="181"/>
      <c r="BA33" s="182"/>
    </row>
    <row r="34" spans="1:53" x14ac:dyDescent="0.15">
      <c r="A34" t="s">
        <v>614</v>
      </c>
      <c r="B34" t="s">
        <v>583</v>
      </c>
      <c r="C34">
        <v>101.3</v>
      </c>
      <c r="D34">
        <v>99.8</v>
      </c>
      <c r="E34">
        <v>102.3</v>
      </c>
      <c r="F34">
        <v>99.9</v>
      </c>
      <c r="G34">
        <v>104.1</v>
      </c>
      <c r="H34">
        <v>97.8</v>
      </c>
      <c r="I34">
        <v>605.19999999999993</v>
      </c>
      <c r="J34" s="181"/>
      <c r="K34" s="182"/>
      <c r="M34" t="s">
        <v>988</v>
      </c>
      <c r="N34" t="s">
        <v>630</v>
      </c>
      <c r="O34">
        <v>86</v>
      </c>
      <c r="P34">
        <v>84</v>
      </c>
      <c r="Q34">
        <v>87</v>
      </c>
      <c r="R34">
        <v>84</v>
      </c>
      <c r="S34">
        <v>88</v>
      </c>
      <c r="T34">
        <v>88</v>
      </c>
      <c r="U34">
        <v>517</v>
      </c>
      <c r="Y34" s="181" t="s">
        <v>654</v>
      </c>
      <c r="Z34" s="181" t="s">
        <v>635</v>
      </c>
      <c r="AA34" s="181">
        <v>93</v>
      </c>
      <c r="AB34" s="181">
        <v>93</v>
      </c>
      <c r="AC34" s="181">
        <v>91</v>
      </c>
      <c r="AD34" s="181">
        <v>92</v>
      </c>
      <c r="AE34" s="181">
        <v>91</v>
      </c>
      <c r="AF34" s="181">
        <v>97</v>
      </c>
      <c r="AG34" s="181">
        <v>91</v>
      </c>
      <c r="AH34" s="181">
        <v>94</v>
      </c>
      <c r="AI34" s="182">
        <v>93</v>
      </c>
      <c r="AJ34" s="182">
        <v>94</v>
      </c>
      <c r="AK34" s="182">
        <v>91</v>
      </c>
      <c r="AL34" s="182">
        <v>90</v>
      </c>
      <c r="AM34" s="181">
        <v>1110</v>
      </c>
      <c r="AN34" s="181">
        <v>23</v>
      </c>
      <c r="AO34" s="210"/>
      <c r="AQ34" s="181" t="s">
        <v>1003</v>
      </c>
      <c r="AR34" s="181" t="s">
        <v>604</v>
      </c>
      <c r="AS34" s="181">
        <v>101.9</v>
      </c>
      <c r="AT34" s="181">
        <v>99.3</v>
      </c>
      <c r="AU34" s="181">
        <v>102.3</v>
      </c>
      <c r="AV34" s="181">
        <v>101.7</v>
      </c>
      <c r="AW34" s="181">
        <v>99.1</v>
      </c>
      <c r="AX34" s="181">
        <v>101.3</v>
      </c>
      <c r="AY34" s="181">
        <v>605.59999999999991</v>
      </c>
      <c r="AZ34" s="181"/>
      <c r="BA34" s="182"/>
    </row>
    <row r="35" spans="1:53" x14ac:dyDescent="0.15">
      <c r="A35" t="s">
        <v>615</v>
      </c>
      <c r="B35" t="s">
        <v>593</v>
      </c>
      <c r="C35">
        <v>100</v>
      </c>
      <c r="D35">
        <v>101.8</v>
      </c>
      <c r="E35">
        <v>101.4</v>
      </c>
      <c r="F35">
        <v>99.7</v>
      </c>
      <c r="G35">
        <v>100.7</v>
      </c>
      <c r="H35">
        <v>101.5</v>
      </c>
      <c r="I35">
        <v>605.1</v>
      </c>
      <c r="J35" s="181"/>
      <c r="K35" s="182"/>
      <c r="M35" t="s">
        <v>989</v>
      </c>
      <c r="N35" t="s">
        <v>990</v>
      </c>
      <c r="O35">
        <v>89</v>
      </c>
      <c r="P35">
        <v>89</v>
      </c>
      <c r="Q35">
        <v>80</v>
      </c>
      <c r="R35">
        <v>79</v>
      </c>
      <c r="S35">
        <v>85</v>
      </c>
      <c r="T35">
        <v>86</v>
      </c>
      <c r="U35">
        <v>508</v>
      </c>
      <c r="Y35" s="181" t="s">
        <v>734</v>
      </c>
      <c r="Z35" s="181" t="s">
        <v>625</v>
      </c>
      <c r="AA35" s="181">
        <v>91</v>
      </c>
      <c r="AB35" s="181">
        <v>94</v>
      </c>
      <c r="AC35" s="181">
        <v>90</v>
      </c>
      <c r="AD35" s="181">
        <v>94</v>
      </c>
      <c r="AE35" s="181">
        <v>97</v>
      </c>
      <c r="AF35" s="181">
        <v>99</v>
      </c>
      <c r="AG35" s="181">
        <v>97</v>
      </c>
      <c r="AH35" s="181">
        <v>97</v>
      </c>
      <c r="AI35" s="182">
        <v>86</v>
      </c>
      <c r="AJ35" s="182">
        <v>88</v>
      </c>
      <c r="AK35" s="182">
        <v>89</v>
      </c>
      <c r="AL35" s="182">
        <v>87</v>
      </c>
      <c r="AM35" s="181">
        <v>1109</v>
      </c>
      <c r="AN35" s="181">
        <v>31</v>
      </c>
      <c r="AO35" s="210"/>
      <c r="AQ35" s="181" t="s">
        <v>615</v>
      </c>
      <c r="AR35" s="181" t="s">
        <v>593</v>
      </c>
      <c r="AS35" s="181">
        <v>100.3</v>
      </c>
      <c r="AT35" s="181">
        <v>101</v>
      </c>
      <c r="AU35" s="181">
        <v>98.5</v>
      </c>
      <c r="AV35" s="181">
        <v>101.3</v>
      </c>
      <c r="AW35" s="181">
        <v>101.9</v>
      </c>
      <c r="AX35" s="181">
        <v>101.8</v>
      </c>
      <c r="AY35" s="181">
        <v>604.79999999999995</v>
      </c>
      <c r="AZ35" s="181"/>
      <c r="BA35" s="182"/>
    </row>
    <row r="36" spans="1:53" x14ac:dyDescent="0.15">
      <c r="A36" t="s">
        <v>616</v>
      </c>
      <c r="B36" t="s">
        <v>596</v>
      </c>
      <c r="C36">
        <v>100.9</v>
      </c>
      <c r="D36">
        <v>100.8</v>
      </c>
      <c r="E36">
        <v>103.4</v>
      </c>
      <c r="F36">
        <v>99.3</v>
      </c>
      <c r="G36">
        <v>101.2</v>
      </c>
      <c r="H36">
        <v>99.5</v>
      </c>
      <c r="I36">
        <v>605.1</v>
      </c>
      <c r="J36" s="181"/>
      <c r="K36" s="182"/>
      <c r="M36" t="s">
        <v>991</v>
      </c>
      <c r="N36" t="s">
        <v>992</v>
      </c>
      <c r="O36">
        <v>86</v>
      </c>
      <c r="P36">
        <v>82</v>
      </c>
      <c r="Q36">
        <v>84</v>
      </c>
      <c r="R36">
        <v>83</v>
      </c>
      <c r="S36">
        <v>81</v>
      </c>
      <c r="T36">
        <v>91</v>
      </c>
      <c r="U36">
        <v>507</v>
      </c>
      <c r="Y36" s="181" t="s">
        <v>715</v>
      </c>
      <c r="Z36" s="181" t="s">
        <v>604</v>
      </c>
      <c r="AA36" s="181">
        <v>92</v>
      </c>
      <c r="AB36" s="181">
        <v>95</v>
      </c>
      <c r="AC36" s="181">
        <v>93</v>
      </c>
      <c r="AD36" s="181">
        <v>91</v>
      </c>
      <c r="AE36" s="181">
        <v>96</v>
      </c>
      <c r="AF36" s="181">
        <v>96</v>
      </c>
      <c r="AG36" s="181">
        <v>95</v>
      </c>
      <c r="AH36" s="181">
        <v>97</v>
      </c>
      <c r="AI36" s="182">
        <v>83</v>
      </c>
      <c r="AJ36" s="182">
        <v>89</v>
      </c>
      <c r="AK36" s="182">
        <v>89</v>
      </c>
      <c r="AL36" s="182">
        <v>93</v>
      </c>
      <c r="AM36" s="181">
        <v>1109</v>
      </c>
      <c r="AN36" s="181">
        <v>24</v>
      </c>
      <c r="AO36" s="210"/>
      <c r="AQ36" s="181" t="s">
        <v>658</v>
      </c>
      <c r="AR36" s="181" t="s">
        <v>583</v>
      </c>
      <c r="AS36" s="181">
        <v>100.9</v>
      </c>
      <c r="AT36" s="181">
        <v>100</v>
      </c>
      <c r="AU36" s="181">
        <v>103.4</v>
      </c>
      <c r="AV36" s="181">
        <v>101.5</v>
      </c>
      <c r="AW36" s="181">
        <v>99.2</v>
      </c>
      <c r="AX36" s="181">
        <v>99.8</v>
      </c>
      <c r="AY36" s="181">
        <v>604.79999999999995</v>
      </c>
      <c r="AZ36" s="181"/>
      <c r="BA36" s="182"/>
    </row>
    <row r="37" spans="1:53" x14ac:dyDescent="0.15">
      <c r="A37" t="s">
        <v>617</v>
      </c>
      <c r="B37" t="s">
        <v>583</v>
      </c>
      <c r="C37">
        <v>100.8</v>
      </c>
      <c r="D37">
        <v>101.9</v>
      </c>
      <c r="E37">
        <v>101.3</v>
      </c>
      <c r="F37">
        <v>100</v>
      </c>
      <c r="G37">
        <v>100.8</v>
      </c>
      <c r="H37">
        <v>100</v>
      </c>
      <c r="I37">
        <v>604.79999999999995</v>
      </c>
      <c r="J37" s="181"/>
      <c r="K37" s="182"/>
      <c r="M37" t="s">
        <v>993</v>
      </c>
      <c r="N37" t="s">
        <v>994</v>
      </c>
      <c r="O37">
        <v>88</v>
      </c>
      <c r="P37">
        <v>81</v>
      </c>
      <c r="Q37">
        <v>74</v>
      </c>
      <c r="R37">
        <v>80</v>
      </c>
      <c r="S37">
        <v>79</v>
      </c>
      <c r="T37">
        <v>74</v>
      </c>
      <c r="U37">
        <v>476</v>
      </c>
      <c r="Y37" s="181" t="s">
        <v>1001</v>
      </c>
      <c r="Z37" s="181" t="s">
        <v>1002</v>
      </c>
      <c r="AA37" s="181">
        <v>96</v>
      </c>
      <c r="AB37" s="181">
        <v>95</v>
      </c>
      <c r="AC37" s="181">
        <v>84</v>
      </c>
      <c r="AD37" s="181">
        <v>93</v>
      </c>
      <c r="AE37" s="181">
        <v>97</v>
      </c>
      <c r="AF37" s="181">
        <v>94</v>
      </c>
      <c r="AG37" s="181">
        <v>97</v>
      </c>
      <c r="AH37" s="181">
        <v>97</v>
      </c>
      <c r="AI37" s="182">
        <v>87</v>
      </c>
      <c r="AJ37" s="182">
        <v>89</v>
      </c>
      <c r="AK37" s="182">
        <v>89</v>
      </c>
      <c r="AL37" s="182">
        <v>89</v>
      </c>
      <c r="AM37" s="181">
        <v>1107</v>
      </c>
      <c r="AN37" s="181">
        <v>30</v>
      </c>
      <c r="AO37" s="210"/>
      <c r="AQ37" s="181" t="s">
        <v>999</v>
      </c>
      <c r="AR37" s="181" t="s">
        <v>645</v>
      </c>
      <c r="AS37" s="181">
        <v>101.5</v>
      </c>
      <c r="AT37" s="181">
        <v>102.9</v>
      </c>
      <c r="AU37" s="181">
        <v>100.4</v>
      </c>
      <c r="AV37" s="181">
        <v>99.2</v>
      </c>
      <c r="AW37" s="181">
        <v>101</v>
      </c>
      <c r="AX37" s="181">
        <v>99.5</v>
      </c>
      <c r="AY37" s="181">
        <v>604.5</v>
      </c>
      <c r="AZ37" s="181"/>
      <c r="BA37" s="182"/>
    </row>
    <row r="38" spans="1:53" x14ac:dyDescent="0.15">
      <c r="A38" t="s">
        <v>618</v>
      </c>
      <c r="B38" t="s">
        <v>611</v>
      </c>
      <c r="C38">
        <v>102.7</v>
      </c>
      <c r="D38">
        <v>98.9</v>
      </c>
      <c r="E38">
        <v>102.8</v>
      </c>
      <c r="F38">
        <v>100.5</v>
      </c>
      <c r="G38">
        <v>99.4</v>
      </c>
      <c r="H38">
        <v>100.3</v>
      </c>
      <c r="I38">
        <v>604.6</v>
      </c>
      <c r="J38" s="181"/>
      <c r="K38" s="182"/>
      <c r="M38" t="s">
        <v>966</v>
      </c>
      <c r="N38" t="s">
        <v>390</v>
      </c>
      <c r="O38">
        <v>87</v>
      </c>
      <c r="P38">
        <v>78</v>
      </c>
      <c r="Q38">
        <v>74</v>
      </c>
      <c r="R38">
        <v>74</v>
      </c>
      <c r="S38">
        <v>76</v>
      </c>
      <c r="T38">
        <v>83</v>
      </c>
      <c r="U38">
        <v>472</v>
      </c>
      <c r="Y38" s="181" t="s">
        <v>627</v>
      </c>
      <c r="Z38" s="181" t="s">
        <v>596</v>
      </c>
      <c r="AA38" s="181">
        <v>95</v>
      </c>
      <c r="AB38" s="181">
        <v>86</v>
      </c>
      <c r="AC38" s="181">
        <v>95</v>
      </c>
      <c r="AD38" s="181">
        <v>90</v>
      </c>
      <c r="AE38" s="181">
        <v>92</v>
      </c>
      <c r="AF38" s="181">
        <v>96</v>
      </c>
      <c r="AG38" s="181">
        <v>97</v>
      </c>
      <c r="AH38" s="181">
        <v>94</v>
      </c>
      <c r="AI38" s="182">
        <v>88</v>
      </c>
      <c r="AJ38" s="182">
        <v>94</v>
      </c>
      <c r="AK38" s="182">
        <v>87</v>
      </c>
      <c r="AL38" s="182">
        <v>93</v>
      </c>
      <c r="AM38" s="181">
        <v>1107</v>
      </c>
      <c r="AN38" s="181">
        <v>29</v>
      </c>
      <c r="AO38" s="210"/>
      <c r="AQ38" s="181" t="s">
        <v>613</v>
      </c>
      <c r="AR38" s="181" t="s">
        <v>583</v>
      </c>
      <c r="AS38" s="181">
        <v>98.8</v>
      </c>
      <c r="AT38" s="181">
        <v>99.9</v>
      </c>
      <c r="AU38" s="181">
        <v>101</v>
      </c>
      <c r="AV38" s="181">
        <v>101.1</v>
      </c>
      <c r="AW38" s="181">
        <v>103</v>
      </c>
      <c r="AX38" s="181">
        <v>100.5</v>
      </c>
      <c r="AY38" s="181">
        <v>604.29999999999995</v>
      </c>
      <c r="AZ38" s="181"/>
      <c r="BA38" s="182"/>
    </row>
    <row r="39" spans="1:53" x14ac:dyDescent="0.15">
      <c r="A39" t="s">
        <v>619</v>
      </c>
      <c r="B39" t="s">
        <v>620</v>
      </c>
      <c r="C39">
        <v>102.6</v>
      </c>
      <c r="D39">
        <v>98.8</v>
      </c>
      <c r="E39">
        <v>99</v>
      </c>
      <c r="F39">
        <v>100.6</v>
      </c>
      <c r="G39">
        <v>102.1</v>
      </c>
      <c r="H39">
        <v>101</v>
      </c>
      <c r="I39">
        <v>604.1</v>
      </c>
      <c r="J39" s="181"/>
      <c r="K39" s="182"/>
      <c r="M39" s="161"/>
      <c r="N39" s="161"/>
      <c r="O39" s="161"/>
      <c r="P39" s="161"/>
      <c r="Q39" s="161"/>
      <c r="R39" s="161"/>
      <c r="S39" s="161"/>
      <c r="T39" s="161"/>
      <c r="U39" s="167"/>
      <c r="Y39" s="181" t="s">
        <v>1003</v>
      </c>
      <c r="Z39" s="181" t="s">
        <v>604</v>
      </c>
      <c r="AA39" s="181">
        <v>88</v>
      </c>
      <c r="AB39" s="181">
        <v>93</v>
      </c>
      <c r="AC39" s="181">
        <v>89</v>
      </c>
      <c r="AD39" s="181">
        <v>92</v>
      </c>
      <c r="AE39" s="181">
        <v>98</v>
      </c>
      <c r="AF39" s="181">
        <v>94</v>
      </c>
      <c r="AG39" s="181">
        <v>96</v>
      </c>
      <c r="AH39" s="181">
        <v>99</v>
      </c>
      <c r="AI39" s="182">
        <v>90</v>
      </c>
      <c r="AJ39" s="182">
        <v>88</v>
      </c>
      <c r="AK39" s="182">
        <v>89</v>
      </c>
      <c r="AL39" s="182">
        <v>91</v>
      </c>
      <c r="AM39" s="181">
        <v>1107</v>
      </c>
      <c r="AN39" s="181">
        <v>25</v>
      </c>
      <c r="AO39" s="210"/>
      <c r="AQ39" s="181" t="s">
        <v>734</v>
      </c>
      <c r="AR39" s="181" t="s">
        <v>625</v>
      </c>
      <c r="AS39" s="181">
        <v>102</v>
      </c>
      <c r="AT39" s="181">
        <v>99.1</v>
      </c>
      <c r="AU39" s="181">
        <v>98.6</v>
      </c>
      <c r="AV39" s="181">
        <v>102.8</v>
      </c>
      <c r="AW39" s="181">
        <v>98.6</v>
      </c>
      <c r="AX39" s="181">
        <v>102.8</v>
      </c>
      <c r="AY39" s="181">
        <v>603.9</v>
      </c>
      <c r="AZ39" s="181"/>
      <c r="BA39" s="182"/>
    </row>
    <row r="40" spans="1:53" x14ac:dyDescent="0.15">
      <c r="A40" t="s">
        <v>765</v>
      </c>
      <c r="B40" t="s">
        <v>383</v>
      </c>
      <c r="C40">
        <v>98.3</v>
      </c>
      <c r="D40">
        <v>99.5</v>
      </c>
      <c r="E40">
        <v>102.7</v>
      </c>
      <c r="F40">
        <v>99.9</v>
      </c>
      <c r="G40">
        <v>102</v>
      </c>
      <c r="H40">
        <v>101.4</v>
      </c>
      <c r="I40">
        <v>603.79999999999995</v>
      </c>
      <c r="J40" s="181"/>
      <c r="K40" s="182"/>
      <c r="M40" s="161"/>
      <c r="N40" s="161"/>
      <c r="O40" s="161"/>
      <c r="P40" s="161"/>
      <c r="Q40" s="161"/>
      <c r="R40" s="161"/>
      <c r="S40" s="161"/>
      <c r="T40" s="161"/>
      <c r="U40" s="167"/>
      <c r="Y40" s="181" t="s">
        <v>658</v>
      </c>
      <c r="Z40" s="181" t="s">
        <v>583</v>
      </c>
      <c r="AA40" s="181">
        <v>84</v>
      </c>
      <c r="AB40" s="181">
        <v>93</v>
      </c>
      <c r="AC40" s="181">
        <v>93</v>
      </c>
      <c r="AD40" s="181">
        <v>93</v>
      </c>
      <c r="AE40" s="181">
        <v>93</v>
      </c>
      <c r="AF40" s="181">
        <v>95</v>
      </c>
      <c r="AG40" s="181">
        <v>99</v>
      </c>
      <c r="AH40" s="181">
        <v>93</v>
      </c>
      <c r="AI40" s="182">
        <v>92</v>
      </c>
      <c r="AJ40" s="182">
        <v>86</v>
      </c>
      <c r="AK40" s="182">
        <v>96</v>
      </c>
      <c r="AL40" s="182">
        <v>89</v>
      </c>
      <c r="AM40" s="181">
        <v>1106</v>
      </c>
      <c r="AN40" s="181">
        <v>29</v>
      </c>
      <c r="AO40" s="210"/>
      <c r="AQ40" s="181" t="s">
        <v>855</v>
      </c>
      <c r="AR40" s="181" t="s">
        <v>623</v>
      </c>
      <c r="AS40" s="181">
        <v>100.4</v>
      </c>
      <c r="AT40" s="181">
        <v>96.5</v>
      </c>
      <c r="AU40" s="181">
        <v>100.3</v>
      </c>
      <c r="AV40" s="181">
        <v>101.9</v>
      </c>
      <c r="AW40" s="181">
        <v>103.3</v>
      </c>
      <c r="AX40" s="181">
        <v>101.5</v>
      </c>
      <c r="AY40" s="181">
        <v>603.90000000000009</v>
      </c>
      <c r="AZ40" s="181"/>
      <c r="BA40" s="182"/>
    </row>
    <row r="41" spans="1:53" x14ac:dyDescent="0.15">
      <c r="A41" t="s">
        <v>621</v>
      </c>
      <c r="B41" t="s">
        <v>596</v>
      </c>
      <c r="C41">
        <v>98.6</v>
      </c>
      <c r="D41">
        <v>102.3</v>
      </c>
      <c r="E41">
        <v>101</v>
      </c>
      <c r="F41">
        <v>100.1</v>
      </c>
      <c r="G41">
        <v>99.1</v>
      </c>
      <c r="H41">
        <v>102.4</v>
      </c>
      <c r="I41">
        <v>603.5</v>
      </c>
      <c r="J41" s="181"/>
      <c r="K41" s="182"/>
      <c r="M41" s="9"/>
      <c r="N41" s="9"/>
      <c r="O41" s="9"/>
      <c r="P41" s="9"/>
      <c r="Q41" s="9"/>
      <c r="R41" s="9"/>
      <c r="S41" s="9"/>
      <c r="T41" s="9"/>
      <c r="U41" s="9"/>
      <c r="Y41" s="181" t="s">
        <v>590</v>
      </c>
      <c r="Z41" s="181" t="s">
        <v>583</v>
      </c>
      <c r="AA41" s="181">
        <v>93</v>
      </c>
      <c r="AB41" s="181">
        <v>94</v>
      </c>
      <c r="AC41" s="181">
        <v>90</v>
      </c>
      <c r="AD41" s="181">
        <v>86</v>
      </c>
      <c r="AE41" s="181">
        <v>96</v>
      </c>
      <c r="AF41" s="181">
        <v>92</v>
      </c>
      <c r="AG41" s="181">
        <v>94</v>
      </c>
      <c r="AH41" s="181">
        <v>96</v>
      </c>
      <c r="AI41" s="182">
        <v>88</v>
      </c>
      <c r="AJ41" s="182">
        <v>94</v>
      </c>
      <c r="AK41" s="182">
        <v>93</v>
      </c>
      <c r="AL41" s="182">
        <v>90</v>
      </c>
      <c r="AM41" s="181">
        <v>1106</v>
      </c>
      <c r="AN41" s="181">
        <v>25</v>
      </c>
      <c r="AO41" s="210"/>
      <c r="AQ41" s="181" t="s">
        <v>809</v>
      </c>
      <c r="AR41" s="181" t="s">
        <v>387</v>
      </c>
      <c r="AS41" s="181">
        <v>100.5</v>
      </c>
      <c r="AT41" s="181">
        <v>99.9</v>
      </c>
      <c r="AU41" s="181">
        <v>99.7</v>
      </c>
      <c r="AV41" s="181">
        <v>101.9</v>
      </c>
      <c r="AW41" s="181">
        <v>102.1</v>
      </c>
      <c r="AX41" s="181">
        <v>99.6</v>
      </c>
      <c r="AY41" s="181">
        <v>603.70000000000005</v>
      </c>
      <c r="AZ41" s="181"/>
      <c r="BA41" s="182"/>
    </row>
    <row r="42" spans="1:53" x14ac:dyDescent="0.15">
      <c r="A42" t="s">
        <v>622</v>
      </c>
      <c r="B42" t="s">
        <v>623</v>
      </c>
      <c r="C42">
        <v>100.8</v>
      </c>
      <c r="D42">
        <v>100.9</v>
      </c>
      <c r="E42">
        <v>99.2</v>
      </c>
      <c r="F42">
        <v>101.8</v>
      </c>
      <c r="G42">
        <v>103.7</v>
      </c>
      <c r="H42">
        <v>97.1</v>
      </c>
      <c r="I42">
        <v>603.5</v>
      </c>
      <c r="J42" s="181"/>
      <c r="K42" s="182"/>
      <c r="M42" s="9"/>
      <c r="N42" s="9"/>
      <c r="O42" s="9"/>
      <c r="P42" s="9"/>
      <c r="Q42" s="9"/>
      <c r="R42" s="9"/>
      <c r="S42" s="9"/>
      <c r="T42" s="9"/>
      <c r="U42" s="9"/>
      <c r="Y42" s="181" t="s">
        <v>767</v>
      </c>
      <c r="Z42" s="181" t="s">
        <v>383</v>
      </c>
      <c r="AA42" s="181">
        <v>90</v>
      </c>
      <c r="AB42" s="181">
        <v>92</v>
      </c>
      <c r="AC42" s="181">
        <v>85</v>
      </c>
      <c r="AD42" s="181">
        <v>89</v>
      </c>
      <c r="AE42" s="181">
        <v>97</v>
      </c>
      <c r="AF42" s="181">
        <v>96</v>
      </c>
      <c r="AG42" s="181">
        <v>95</v>
      </c>
      <c r="AH42" s="181">
        <v>97</v>
      </c>
      <c r="AI42" s="182">
        <v>95</v>
      </c>
      <c r="AJ42" s="182">
        <v>92</v>
      </c>
      <c r="AK42" s="182">
        <v>87</v>
      </c>
      <c r="AL42" s="182">
        <v>91</v>
      </c>
      <c r="AM42" s="181">
        <v>1106</v>
      </c>
      <c r="AN42" s="181">
        <v>21</v>
      </c>
      <c r="AO42" s="210"/>
      <c r="AQ42" s="181" t="s">
        <v>665</v>
      </c>
      <c r="AR42" s="181" t="s">
        <v>593</v>
      </c>
      <c r="AS42" s="181">
        <v>98.6</v>
      </c>
      <c r="AT42" s="181">
        <v>102.2</v>
      </c>
      <c r="AU42" s="181">
        <v>100.8</v>
      </c>
      <c r="AV42" s="181">
        <v>100.4</v>
      </c>
      <c r="AW42" s="181">
        <v>101.2</v>
      </c>
      <c r="AX42" s="181">
        <v>100.4</v>
      </c>
      <c r="AY42" s="181">
        <v>603.6</v>
      </c>
      <c r="AZ42" s="181"/>
      <c r="BA42" s="182"/>
    </row>
    <row r="43" spans="1:53" x14ac:dyDescent="0.15">
      <c r="A43" t="s">
        <v>624</v>
      </c>
      <c r="B43" t="s">
        <v>625</v>
      </c>
      <c r="C43">
        <v>98.6</v>
      </c>
      <c r="D43">
        <v>97.8</v>
      </c>
      <c r="E43">
        <v>101.5</v>
      </c>
      <c r="F43">
        <v>99.6</v>
      </c>
      <c r="G43">
        <v>103.7</v>
      </c>
      <c r="H43">
        <v>102.1</v>
      </c>
      <c r="I43">
        <v>603.29999999999995</v>
      </c>
      <c r="J43" s="181"/>
      <c r="K43" s="182"/>
      <c r="Y43" s="181" t="s">
        <v>733</v>
      </c>
      <c r="Z43" s="181" t="s">
        <v>588</v>
      </c>
      <c r="AA43" s="181">
        <v>93</v>
      </c>
      <c r="AB43" s="181">
        <v>96</v>
      </c>
      <c r="AC43" s="181">
        <v>99</v>
      </c>
      <c r="AD43" s="181">
        <v>93</v>
      </c>
      <c r="AE43" s="181">
        <v>89</v>
      </c>
      <c r="AF43" s="181">
        <v>93</v>
      </c>
      <c r="AG43" s="181">
        <v>94</v>
      </c>
      <c r="AH43" s="181">
        <v>94</v>
      </c>
      <c r="AI43" s="182">
        <v>88</v>
      </c>
      <c r="AJ43" s="182">
        <v>89</v>
      </c>
      <c r="AK43" s="182">
        <v>86</v>
      </c>
      <c r="AL43" s="182">
        <v>89</v>
      </c>
      <c r="AM43" s="181">
        <v>1103</v>
      </c>
      <c r="AN43" s="181">
        <v>19</v>
      </c>
      <c r="AO43" s="210"/>
      <c r="AQ43" s="181" t="s">
        <v>854</v>
      </c>
      <c r="AR43" s="181" t="s">
        <v>588</v>
      </c>
      <c r="AS43" s="181">
        <v>101.7</v>
      </c>
      <c r="AT43" s="181">
        <v>97.7</v>
      </c>
      <c r="AU43" s="181">
        <v>99.6</v>
      </c>
      <c r="AV43" s="181">
        <v>100.6</v>
      </c>
      <c r="AW43" s="181">
        <v>101.3</v>
      </c>
      <c r="AX43" s="181">
        <v>102.6</v>
      </c>
      <c r="AY43" s="181">
        <v>603.5</v>
      </c>
      <c r="AZ43" s="181"/>
      <c r="BA43" s="182"/>
    </row>
    <row r="44" spans="1:53" ht="14.25" thickBot="1" x14ac:dyDescent="0.2">
      <c r="A44" t="s">
        <v>626</v>
      </c>
      <c r="B44" t="s">
        <v>583</v>
      </c>
      <c r="C44">
        <v>100.2</v>
      </c>
      <c r="D44">
        <v>101</v>
      </c>
      <c r="E44">
        <v>102.2</v>
      </c>
      <c r="F44">
        <v>101.7</v>
      </c>
      <c r="G44">
        <v>100.4</v>
      </c>
      <c r="H44">
        <v>97.6</v>
      </c>
      <c r="I44">
        <v>603.1</v>
      </c>
      <c r="J44" s="181"/>
      <c r="K44" s="182"/>
      <c r="M44" s="10"/>
      <c r="N44" s="10"/>
      <c r="O44" s="10"/>
      <c r="P44" s="10"/>
      <c r="Q44" s="10"/>
      <c r="R44" s="10"/>
      <c r="S44" s="10"/>
      <c r="T44" s="10"/>
      <c r="U44" s="10"/>
      <c r="Y44" s="181" t="s">
        <v>766</v>
      </c>
      <c r="Z44" s="181" t="s">
        <v>390</v>
      </c>
      <c r="AA44" s="181">
        <v>94</v>
      </c>
      <c r="AB44" s="181">
        <v>92</v>
      </c>
      <c r="AC44" s="181">
        <v>90</v>
      </c>
      <c r="AD44" s="181">
        <v>92</v>
      </c>
      <c r="AE44" s="181">
        <v>98</v>
      </c>
      <c r="AF44" s="181">
        <v>91</v>
      </c>
      <c r="AG44" s="181">
        <v>93</v>
      </c>
      <c r="AH44" s="181">
        <v>94</v>
      </c>
      <c r="AI44" s="182">
        <v>90</v>
      </c>
      <c r="AJ44" s="182">
        <v>89</v>
      </c>
      <c r="AK44" s="182">
        <v>90</v>
      </c>
      <c r="AL44" s="182">
        <v>89</v>
      </c>
      <c r="AM44" s="181">
        <v>1102</v>
      </c>
      <c r="AN44" s="181">
        <v>24</v>
      </c>
      <c r="AO44" s="210"/>
      <c r="AQ44" s="181" t="s">
        <v>1004</v>
      </c>
      <c r="AR44" s="181" t="s">
        <v>604</v>
      </c>
      <c r="AS44" s="181">
        <v>99.8</v>
      </c>
      <c r="AT44" s="181">
        <v>99.8</v>
      </c>
      <c r="AU44" s="181">
        <v>103.9</v>
      </c>
      <c r="AV44" s="181">
        <v>99.3</v>
      </c>
      <c r="AW44" s="181">
        <v>100.7</v>
      </c>
      <c r="AX44" s="181">
        <v>99.7</v>
      </c>
      <c r="AY44" s="181">
        <v>603.20000000000005</v>
      </c>
      <c r="AZ44" s="181"/>
      <c r="BA44" s="182"/>
    </row>
    <row r="45" spans="1:53" x14ac:dyDescent="0.15">
      <c r="A45" t="s">
        <v>766</v>
      </c>
      <c r="B45" t="s">
        <v>390</v>
      </c>
      <c r="C45">
        <v>97.9</v>
      </c>
      <c r="D45">
        <v>102.2</v>
      </c>
      <c r="E45">
        <v>98.4</v>
      </c>
      <c r="F45">
        <v>101.8</v>
      </c>
      <c r="G45">
        <v>101</v>
      </c>
      <c r="H45">
        <v>101.7</v>
      </c>
      <c r="I45">
        <v>603</v>
      </c>
      <c r="J45" s="181"/>
      <c r="K45" s="182"/>
      <c r="Y45" s="181" t="s">
        <v>642</v>
      </c>
      <c r="Z45" s="181" t="s">
        <v>583</v>
      </c>
      <c r="AA45" s="181">
        <v>92</v>
      </c>
      <c r="AB45" s="181">
        <v>95</v>
      </c>
      <c r="AC45" s="181">
        <v>90</v>
      </c>
      <c r="AD45" s="181">
        <v>88</v>
      </c>
      <c r="AE45" s="181">
        <v>95</v>
      </c>
      <c r="AF45" s="181">
        <v>97</v>
      </c>
      <c r="AG45" s="181">
        <v>97</v>
      </c>
      <c r="AH45" s="181">
        <v>95</v>
      </c>
      <c r="AI45" s="182">
        <v>87</v>
      </c>
      <c r="AJ45" s="182">
        <v>91</v>
      </c>
      <c r="AK45" s="182">
        <v>86</v>
      </c>
      <c r="AL45" s="182">
        <v>89</v>
      </c>
      <c r="AM45" s="181">
        <v>1102</v>
      </c>
      <c r="AN45" s="181">
        <v>23</v>
      </c>
      <c r="AO45" s="210"/>
      <c r="AQ45" s="181" t="s">
        <v>774</v>
      </c>
      <c r="AR45" s="181" t="s">
        <v>384</v>
      </c>
      <c r="AS45" s="181">
        <v>100.9</v>
      </c>
      <c r="AT45" s="181">
        <v>101.6</v>
      </c>
      <c r="AU45" s="181">
        <v>100</v>
      </c>
      <c r="AV45" s="181">
        <v>101.9</v>
      </c>
      <c r="AW45" s="181">
        <v>100.3</v>
      </c>
      <c r="AX45" s="181">
        <v>98.5</v>
      </c>
      <c r="AY45" s="181">
        <v>603.20000000000005</v>
      </c>
      <c r="AZ45" s="181"/>
      <c r="BA45" s="182"/>
    </row>
    <row r="46" spans="1:53" x14ac:dyDescent="0.15">
      <c r="A46" t="s">
        <v>767</v>
      </c>
      <c r="B46" t="s">
        <v>383</v>
      </c>
      <c r="C46">
        <v>95.9</v>
      </c>
      <c r="D46">
        <v>101.2</v>
      </c>
      <c r="E46">
        <v>101.9</v>
      </c>
      <c r="F46">
        <v>101.4</v>
      </c>
      <c r="G46">
        <v>101.3</v>
      </c>
      <c r="H46">
        <v>101.3</v>
      </c>
      <c r="I46">
        <v>603</v>
      </c>
      <c r="J46" s="181"/>
      <c r="K46" s="182"/>
      <c r="Y46" s="181" t="s">
        <v>1004</v>
      </c>
      <c r="Z46" s="181" t="s">
        <v>604</v>
      </c>
      <c r="AA46" s="181">
        <v>92</v>
      </c>
      <c r="AB46" s="181">
        <v>89</v>
      </c>
      <c r="AC46" s="181">
        <v>94</v>
      </c>
      <c r="AD46" s="181">
        <v>92</v>
      </c>
      <c r="AE46" s="181">
        <v>94</v>
      </c>
      <c r="AF46" s="181">
        <v>95</v>
      </c>
      <c r="AG46" s="181">
        <v>94</v>
      </c>
      <c r="AH46" s="181">
        <v>97</v>
      </c>
      <c r="AI46" s="182">
        <v>84</v>
      </c>
      <c r="AJ46" s="182">
        <v>93</v>
      </c>
      <c r="AK46" s="182">
        <v>92</v>
      </c>
      <c r="AL46" s="182">
        <v>82</v>
      </c>
      <c r="AM46" s="181">
        <v>1098</v>
      </c>
      <c r="AN46" s="181">
        <v>31</v>
      </c>
      <c r="AO46" s="210"/>
      <c r="AQ46" s="181" t="s">
        <v>861</v>
      </c>
      <c r="AR46" s="181" t="s">
        <v>588</v>
      </c>
      <c r="AS46" s="181">
        <v>98.3</v>
      </c>
      <c r="AT46" s="181">
        <v>99.8</v>
      </c>
      <c r="AU46" s="181">
        <v>100.2</v>
      </c>
      <c r="AV46" s="181">
        <v>101</v>
      </c>
      <c r="AW46" s="181">
        <v>102</v>
      </c>
      <c r="AX46" s="181">
        <v>101.6</v>
      </c>
      <c r="AY46" s="181">
        <v>602.9</v>
      </c>
      <c r="AZ46" s="181"/>
      <c r="BA46" s="182"/>
    </row>
    <row r="47" spans="1:53" x14ac:dyDescent="0.15">
      <c r="A47" t="s">
        <v>627</v>
      </c>
      <c r="B47" t="s">
        <v>596</v>
      </c>
      <c r="C47">
        <v>100.3</v>
      </c>
      <c r="D47">
        <v>102</v>
      </c>
      <c r="E47">
        <v>99.5</v>
      </c>
      <c r="F47">
        <v>99.4</v>
      </c>
      <c r="G47">
        <v>102.3</v>
      </c>
      <c r="H47">
        <v>99.4</v>
      </c>
      <c r="I47">
        <v>602.90000000000009</v>
      </c>
      <c r="J47" s="181"/>
      <c r="K47" s="182"/>
      <c r="Y47" s="181" t="s">
        <v>770</v>
      </c>
      <c r="Z47" s="181" t="s">
        <v>387</v>
      </c>
      <c r="AA47" s="181">
        <v>91</v>
      </c>
      <c r="AB47" s="181">
        <v>89</v>
      </c>
      <c r="AC47" s="181">
        <v>87</v>
      </c>
      <c r="AD47" s="181">
        <v>92</v>
      </c>
      <c r="AE47" s="181">
        <v>95</v>
      </c>
      <c r="AF47" s="181">
        <v>95</v>
      </c>
      <c r="AG47" s="181">
        <v>97</v>
      </c>
      <c r="AH47" s="181">
        <v>94</v>
      </c>
      <c r="AI47" s="182">
        <v>90</v>
      </c>
      <c r="AJ47" s="182">
        <v>89</v>
      </c>
      <c r="AK47" s="182">
        <v>88</v>
      </c>
      <c r="AL47" s="182">
        <v>91</v>
      </c>
      <c r="AM47" s="181">
        <v>1098</v>
      </c>
      <c r="AN47" s="181">
        <v>25</v>
      </c>
      <c r="AO47" s="210"/>
      <c r="AQ47" s="181" t="s">
        <v>590</v>
      </c>
      <c r="AR47" s="181" t="s">
        <v>583</v>
      </c>
      <c r="AS47" s="181">
        <v>100.5</v>
      </c>
      <c r="AT47" s="181">
        <v>100.6</v>
      </c>
      <c r="AU47" s="181">
        <v>101.6</v>
      </c>
      <c r="AV47" s="181">
        <v>100.7</v>
      </c>
      <c r="AW47" s="181">
        <v>102.2</v>
      </c>
      <c r="AX47" s="181">
        <v>97.3</v>
      </c>
      <c r="AY47" s="181">
        <v>602.9</v>
      </c>
      <c r="AZ47" s="181"/>
      <c r="BA47" s="182"/>
    </row>
    <row r="48" spans="1:53" x14ac:dyDescent="0.15">
      <c r="A48" t="s">
        <v>628</v>
      </c>
      <c r="B48" t="s">
        <v>611</v>
      </c>
      <c r="C48">
        <v>100.4</v>
      </c>
      <c r="D48">
        <v>98.3</v>
      </c>
      <c r="E48">
        <v>100.7</v>
      </c>
      <c r="F48">
        <v>102.4</v>
      </c>
      <c r="G48">
        <v>100.3</v>
      </c>
      <c r="H48">
        <v>100.2</v>
      </c>
      <c r="I48">
        <v>602.29999999999995</v>
      </c>
      <c r="J48" s="181"/>
      <c r="K48" s="182"/>
      <c r="Y48" s="181" t="s">
        <v>652</v>
      </c>
      <c r="Z48" s="181" t="s">
        <v>653</v>
      </c>
      <c r="AA48" s="181">
        <v>97</v>
      </c>
      <c r="AB48" s="181">
        <v>92</v>
      </c>
      <c r="AC48" s="181">
        <v>94</v>
      </c>
      <c r="AD48" s="181">
        <v>91</v>
      </c>
      <c r="AE48" s="181">
        <v>95</v>
      </c>
      <c r="AF48" s="181">
        <v>91</v>
      </c>
      <c r="AG48" s="181">
        <v>92</v>
      </c>
      <c r="AH48" s="181">
        <v>89</v>
      </c>
      <c r="AI48" s="182">
        <v>92</v>
      </c>
      <c r="AJ48" s="182">
        <v>88</v>
      </c>
      <c r="AK48" s="182">
        <v>90</v>
      </c>
      <c r="AL48" s="182">
        <v>87</v>
      </c>
      <c r="AM48" s="181">
        <v>1098</v>
      </c>
      <c r="AN48" s="181">
        <v>19</v>
      </c>
      <c r="AO48" s="210"/>
      <c r="AQ48" s="181" t="s">
        <v>642</v>
      </c>
      <c r="AR48" s="181" t="s">
        <v>583</v>
      </c>
      <c r="AS48" s="181">
        <v>99.8</v>
      </c>
      <c r="AT48" s="181">
        <v>102.3</v>
      </c>
      <c r="AU48" s="181">
        <v>97.3</v>
      </c>
      <c r="AV48" s="181">
        <v>100.1</v>
      </c>
      <c r="AW48" s="181">
        <v>99.8</v>
      </c>
      <c r="AX48" s="181">
        <v>102.4</v>
      </c>
      <c r="AY48" s="181">
        <v>601.70000000000005</v>
      </c>
      <c r="AZ48" s="181"/>
      <c r="BA48" s="182"/>
    </row>
    <row r="49" spans="1:53" x14ac:dyDescent="0.15">
      <c r="A49" t="s">
        <v>629</v>
      </c>
      <c r="B49" t="s">
        <v>630</v>
      </c>
      <c r="C49">
        <v>98.7</v>
      </c>
      <c r="D49">
        <v>99.4</v>
      </c>
      <c r="E49">
        <v>103.1</v>
      </c>
      <c r="F49">
        <v>100.1</v>
      </c>
      <c r="G49">
        <v>99.9</v>
      </c>
      <c r="H49">
        <v>101</v>
      </c>
      <c r="I49">
        <v>602.20000000000005</v>
      </c>
      <c r="J49" s="181"/>
      <c r="K49" s="182"/>
      <c r="Y49" s="181" t="s">
        <v>788</v>
      </c>
      <c r="Z49" s="181" t="s">
        <v>390</v>
      </c>
      <c r="AA49" s="181">
        <v>91</v>
      </c>
      <c r="AB49" s="181">
        <v>84</v>
      </c>
      <c r="AC49" s="181">
        <v>92</v>
      </c>
      <c r="AD49" s="181">
        <v>91</v>
      </c>
      <c r="AE49" s="181">
        <v>93</v>
      </c>
      <c r="AF49" s="181">
        <v>93</v>
      </c>
      <c r="AG49" s="181">
        <v>96</v>
      </c>
      <c r="AH49" s="181">
        <v>99</v>
      </c>
      <c r="AI49" s="182">
        <v>89</v>
      </c>
      <c r="AJ49" s="182">
        <v>90</v>
      </c>
      <c r="AK49" s="182">
        <v>90</v>
      </c>
      <c r="AL49" s="182">
        <v>86</v>
      </c>
      <c r="AM49" s="181">
        <v>1094</v>
      </c>
      <c r="AN49" s="181">
        <v>26</v>
      </c>
      <c r="AO49" s="210"/>
      <c r="AQ49" s="181" t="s">
        <v>694</v>
      </c>
      <c r="AR49" s="181" t="s">
        <v>623</v>
      </c>
      <c r="AS49" s="181">
        <v>101.2</v>
      </c>
      <c r="AT49" s="181">
        <v>99.6</v>
      </c>
      <c r="AU49" s="181">
        <v>95.6</v>
      </c>
      <c r="AV49" s="181">
        <v>100.6</v>
      </c>
      <c r="AW49" s="181">
        <v>101.6</v>
      </c>
      <c r="AX49" s="181">
        <v>102.2</v>
      </c>
      <c r="AY49" s="181">
        <v>600.80000000000007</v>
      </c>
      <c r="AZ49" s="181"/>
      <c r="BA49" s="182"/>
    </row>
    <row r="50" spans="1:53" x14ac:dyDescent="0.15">
      <c r="A50" t="s">
        <v>631</v>
      </c>
      <c r="B50" t="s">
        <v>632</v>
      </c>
      <c r="C50">
        <v>98.2</v>
      </c>
      <c r="D50">
        <v>99.3</v>
      </c>
      <c r="E50">
        <v>102.2</v>
      </c>
      <c r="F50">
        <v>101.4</v>
      </c>
      <c r="G50">
        <v>99.4</v>
      </c>
      <c r="H50">
        <v>101.4</v>
      </c>
      <c r="I50">
        <v>601.9</v>
      </c>
      <c r="J50" s="181"/>
      <c r="K50" s="182"/>
      <c r="Y50" s="181" t="s">
        <v>694</v>
      </c>
      <c r="Z50" s="181" t="s">
        <v>623</v>
      </c>
      <c r="AA50" s="181">
        <v>92</v>
      </c>
      <c r="AB50" s="181">
        <v>94</v>
      </c>
      <c r="AC50" s="181">
        <v>95</v>
      </c>
      <c r="AD50" s="181">
        <v>93</v>
      </c>
      <c r="AE50" s="181">
        <v>98</v>
      </c>
      <c r="AF50" s="181">
        <v>93</v>
      </c>
      <c r="AG50" s="181">
        <v>95</v>
      </c>
      <c r="AH50" s="181">
        <v>94</v>
      </c>
      <c r="AI50" s="182">
        <v>80</v>
      </c>
      <c r="AJ50" s="182">
        <v>88</v>
      </c>
      <c r="AK50" s="182">
        <v>83</v>
      </c>
      <c r="AL50" s="182">
        <v>88</v>
      </c>
      <c r="AM50" s="181">
        <v>1093</v>
      </c>
      <c r="AN50" s="181">
        <v>21</v>
      </c>
      <c r="AO50" s="210"/>
      <c r="AQ50" s="181" t="s">
        <v>1013</v>
      </c>
      <c r="AR50" s="181" t="s">
        <v>611</v>
      </c>
      <c r="AS50" s="181">
        <v>100.4</v>
      </c>
      <c r="AT50" s="181">
        <v>101.3</v>
      </c>
      <c r="AU50" s="181">
        <v>100.7</v>
      </c>
      <c r="AV50" s="181">
        <v>100.7</v>
      </c>
      <c r="AW50" s="181">
        <v>96.8</v>
      </c>
      <c r="AX50" s="181">
        <v>100.5</v>
      </c>
      <c r="AY50" s="181">
        <v>600.4</v>
      </c>
      <c r="AZ50" s="181"/>
      <c r="BA50" s="182"/>
    </row>
    <row r="51" spans="1:53" x14ac:dyDescent="0.15">
      <c r="A51" t="s">
        <v>633</v>
      </c>
      <c r="B51" t="s">
        <v>583</v>
      </c>
      <c r="C51">
        <v>99.5</v>
      </c>
      <c r="D51">
        <v>96.6</v>
      </c>
      <c r="E51">
        <v>102.7</v>
      </c>
      <c r="F51">
        <v>101.8</v>
      </c>
      <c r="G51">
        <v>97.7</v>
      </c>
      <c r="H51">
        <v>103.1</v>
      </c>
      <c r="I51">
        <v>601.4</v>
      </c>
      <c r="J51" s="181"/>
      <c r="K51" s="182"/>
      <c r="Y51" s="181" t="s">
        <v>650</v>
      </c>
      <c r="Z51" s="181" t="s">
        <v>596</v>
      </c>
      <c r="AA51" s="181">
        <v>87</v>
      </c>
      <c r="AB51" s="181">
        <v>88</v>
      </c>
      <c r="AC51" s="181">
        <v>91</v>
      </c>
      <c r="AD51" s="181">
        <v>95</v>
      </c>
      <c r="AE51" s="181">
        <v>94</v>
      </c>
      <c r="AF51" s="181">
        <v>92</v>
      </c>
      <c r="AG51" s="181">
        <v>93</v>
      </c>
      <c r="AH51" s="181">
        <v>97</v>
      </c>
      <c r="AI51" s="182">
        <v>87</v>
      </c>
      <c r="AJ51" s="182">
        <v>89</v>
      </c>
      <c r="AK51" s="182">
        <v>92</v>
      </c>
      <c r="AL51" s="182">
        <v>88</v>
      </c>
      <c r="AM51" s="181">
        <v>1093</v>
      </c>
      <c r="AN51" s="181">
        <v>18</v>
      </c>
      <c r="AO51" s="210"/>
      <c r="AQ51" s="181" t="s">
        <v>877</v>
      </c>
      <c r="AR51" s="181" t="s">
        <v>588</v>
      </c>
      <c r="AS51" s="181">
        <v>99.7</v>
      </c>
      <c r="AT51" s="181">
        <v>97.3</v>
      </c>
      <c r="AU51" s="181">
        <v>102.7</v>
      </c>
      <c r="AV51" s="181">
        <v>100.6</v>
      </c>
      <c r="AW51" s="181">
        <v>100.4</v>
      </c>
      <c r="AX51" s="181">
        <v>99.6</v>
      </c>
      <c r="AY51" s="181">
        <v>600.29999999999995</v>
      </c>
      <c r="AZ51" s="181"/>
      <c r="BA51" s="182"/>
    </row>
    <row r="52" spans="1:53" x14ac:dyDescent="0.15">
      <c r="A52" t="s">
        <v>634</v>
      </c>
      <c r="B52" t="s">
        <v>635</v>
      </c>
      <c r="C52">
        <v>97.8</v>
      </c>
      <c r="D52">
        <v>103.7</v>
      </c>
      <c r="E52">
        <v>99.3</v>
      </c>
      <c r="F52">
        <v>101.5</v>
      </c>
      <c r="G52">
        <v>100.7</v>
      </c>
      <c r="H52">
        <v>98.4</v>
      </c>
      <c r="I52">
        <v>601.4</v>
      </c>
      <c r="J52" s="181"/>
      <c r="K52" s="182"/>
      <c r="Y52" s="181" t="s">
        <v>607</v>
      </c>
      <c r="Z52" s="181" t="s">
        <v>588</v>
      </c>
      <c r="AA52" s="181">
        <v>94</v>
      </c>
      <c r="AB52" s="181">
        <v>91</v>
      </c>
      <c r="AC52" s="181">
        <v>89</v>
      </c>
      <c r="AD52" s="181">
        <v>84</v>
      </c>
      <c r="AE52" s="181">
        <v>92</v>
      </c>
      <c r="AF52" s="181">
        <v>92</v>
      </c>
      <c r="AG52" s="181">
        <v>92</v>
      </c>
      <c r="AH52" s="181">
        <v>97</v>
      </c>
      <c r="AI52" s="182">
        <v>92</v>
      </c>
      <c r="AJ52" s="182">
        <v>91</v>
      </c>
      <c r="AK52" s="182">
        <v>89</v>
      </c>
      <c r="AL52" s="182">
        <v>88</v>
      </c>
      <c r="AM52" s="181">
        <v>1091</v>
      </c>
      <c r="AN52" s="181">
        <v>23</v>
      </c>
      <c r="AO52" s="210"/>
      <c r="AQ52" s="181" t="s">
        <v>906</v>
      </c>
      <c r="AR52" s="181" t="s">
        <v>588</v>
      </c>
      <c r="AS52" s="181">
        <v>96.2</v>
      </c>
      <c r="AT52" s="181">
        <v>99.8</v>
      </c>
      <c r="AU52" s="181">
        <v>98.1</v>
      </c>
      <c r="AV52" s="181">
        <v>102.1</v>
      </c>
      <c r="AW52" s="181">
        <v>101.1</v>
      </c>
      <c r="AX52" s="181">
        <v>102.6</v>
      </c>
      <c r="AY52" s="181">
        <v>599.90000000000009</v>
      </c>
      <c r="AZ52" s="181"/>
      <c r="BA52" s="182"/>
    </row>
    <row r="53" spans="1:53" x14ac:dyDescent="0.15">
      <c r="A53" t="s">
        <v>636</v>
      </c>
      <c r="B53" t="s">
        <v>637</v>
      </c>
      <c r="C53">
        <v>100.8</v>
      </c>
      <c r="D53">
        <v>99.8</v>
      </c>
      <c r="E53">
        <v>100.5</v>
      </c>
      <c r="F53">
        <v>101</v>
      </c>
      <c r="G53">
        <v>99.9</v>
      </c>
      <c r="H53">
        <v>99.2</v>
      </c>
      <c r="I53">
        <v>601.20000000000005</v>
      </c>
      <c r="J53" s="181"/>
      <c r="K53" s="182"/>
      <c r="Y53" s="181" t="s">
        <v>624</v>
      </c>
      <c r="Z53" s="181" t="s">
        <v>625</v>
      </c>
      <c r="AA53" s="181">
        <v>86</v>
      </c>
      <c r="AB53" s="181">
        <v>91</v>
      </c>
      <c r="AC53" s="181">
        <v>87</v>
      </c>
      <c r="AD53" s="181">
        <v>81</v>
      </c>
      <c r="AE53" s="181">
        <v>97</v>
      </c>
      <c r="AF53" s="181">
        <v>95</v>
      </c>
      <c r="AG53" s="181">
        <v>94</v>
      </c>
      <c r="AH53" s="181">
        <v>94</v>
      </c>
      <c r="AI53" s="182">
        <v>90</v>
      </c>
      <c r="AJ53" s="182">
        <v>91</v>
      </c>
      <c r="AK53" s="182">
        <v>93</v>
      </c>
      <c r="AL53" s="182">
        <v>90</v>
      </c>
      <c r="AM53" s="181">
        <v>1089</v>
      </c>
      <c r="AN53" s="181">
        <v>28</v>
      </c>
      <c r="AO53" s="210"/>
      <c r="AQ53" s="181" t="s">
        <v>862</v>
      </c>
      <c r="AR53" s="181" t="s">
        <v>623</v>
      </c>
      <c r="AS53" s="181">
        <v>100.2</v>
      </c>
      <c r="AT53" s="181">
        <v>100.7</v>
      </c>
      <c r="AU53" s="181">
        <v>100.8</v>
      </c>
      <c r="AV53" s="181">
        <v>99.4</v>
      </c>
      <c r="AW53" s="181">
        <v>98.7</v>
      </c>
      <c r="AX53" s="181">
        <v>99.9</v>
      </c>
      <c r="AY53" s="181">
        <v>599.70000000000005</v>
      </c>
      <c r="AZ53" s="181"/>
      <c r="BA53" s="182"/>
    </row>
    <row r="54" spans="1:53" x14ac:dyDescent="0.15">
      <c r="A54" t="s">
        <v>768</v>
      </c>
      <c r="B54" t="s">
        <v>384</v>
      </c>
      <c r="C54">
        <v>98.6</v>
      </c>
      <c r="D54">
        <v>101.6</v>
      </c>
      <c r="E54">
        <v>99.6</v>
      </c>
      <c r="F54">
        <v>99.1</v>
      </c>
      <c r="G54">
        <v>101.4</v>
      </c>
      <c r="H54">
        <v>100.6</v>
      </c>
      <c r="I54">
        <v>600.9</v>
      </c>
      <c r="J54" s="181"/>
      <c r="K54" s="182"/>
      <c r="Y54" s="181" t="s">
        <v>745</v>
      </c>
      <c r="Z54" s="181" t="s">
        <v>596</v>
      </c>
      <c r="AA54" s="181">
        <v>92</v>
      </c>
      <c r="AB54" s="181">
        <v>88</v>
      </c>
      <c r="AC54" s="181">
        <v>90</v>
      </c>
      <c r="AD54" s="181">
        <v>88</v>
      </c>
      <c r="AE54" s="181">
        <v>95</v>
      </c>
      <c r="AF54" s="181">
        <v>96</v>
      </c>
      <c r="AG54" s="181">
        <v>96</v>
      </c>
      <c r="AH54" s="181">
        <v>95</v>
      </c>
      <c r="AI54" s="182">
        <v>82</v>
      </c>
      <c r="AJ54" s="182">
        <v>88</v>
      </c>
      <c r="AK54" s="182">
        <v>87</v>
      </c>
      <c r="AL54" s="182">
        <v>89</v>
      </c>
      <c r="AM54" s="181">
        <v>1086</v>
      </c>
      <c r="AN54" s="181">
        <v>20</v>
      </c>
      <c r="AO54" s="210"/>
      <c r="AQ54" s="181" t="s">
        <v>621</v>
      </c>
      <c r="AR54" s="181" t="s">
        <v>596</v>
      </c>
      <c r="AS54" s="181">
        <v>100.4</v>
      </c>
      <c r="AT54" s="181">
        <v>101.3</v>
      </c>
      <c r="AU54" s="181">
        <v>99.8</v>
      </c>
      <c r="AV54" s="181">
        <v>100.7</v>
      </c>
      <c r="AW54" s="181">
        <v>100.6</v>
      </c>
      <c r="AX54" s="181">
        <v>96.9</v>
      </c>
      <c r="AY54" s="181">
        <v>599.69999999999993</v>
      </c>
      <c r="AZ54" s="181"/>
      <c r="BA54" s="182"/>
    </row>
    <row r="55" spans="1:53" x14ac:dyDescent="0.15">
      <c r="A55" t="s">
        <v>638</v>
      </c>
      <c r="B55" t="s">
        <v>588</v>
      </c>
      <c r="C55">
        <v>100.8</v>
      </c>
      <c r="D55">
        <v>99.8</v>
      </c>
      <c r="E55">
        <v>99.7</v>
      </c>
      <c r="F55">
        <v>99.5</v>
      </c>
      <c r="G55">
        <v>102.1</v>
      </c>
      <c r="H55">
        <v>99</v>
      </c>
      <c r="I55">
        <v>600.9</v>
      </c>
      <c r="J55" s="181"/>
      <c r="K55" s="182"/>
      <c r="Y55" s="181" t="s">
        <v>682</v>
      </c>
      <c r="Z55" s="181" t="s">
        <v>623</v>
      </c>
      <c r="AA55" s="181">
        <v>89</v>
      </c>
      <c r="AB55" s="181">
        <v>87</v>
      </c>
      <c r="AC55" s="181">
        <v>84</v>
      </c>
      <c r="AD55" s="181">
        <v>94</v>
      </c>
      <c r="AE55" s="181">
        <v>97</v>
      </c>
      <c r="AF55" s="181">
        <v>94</v>
      </c>
      <c r="AG55" s="181">
        <v>100</v>
      </c>
      <c r="AH55" s="181">
        <v>92</v>
      </c>
      <c r="AI55" s="182">
        <v>90</v>
      </c>
      <c r="AJ55" s="182">
        <v>91</v>
      </c>
      <c r="AK55" s="182">
        <v>82</v>
      </c>
      <c r="AL55" s="182">
        <v>85</v>
      </c>
      <c r="AM55" s="181">
        <v>1085</v>
      </c>
      <c r="AN55" s="181">
        <v>20</v>
      </c>
      <c r="AO55" s="210"/>
      <c r="AQ55" s="181" t="s">
        <v>843</v>
      </c>
      <c r="AR55" s="181" t="s">
        <v>583</v>
      </c>
      <c r="AS55" s="181">
        <v>98.3</v>
      </c>
      <c r="AT55" s="181">
        <v>101.3</v>
      </c>
      <c r="AU55" s="181">
        <v>98.4</v>
      </c>
      <c r="AV55" s="181">
        <v>100.2</v>
      </c>
      <c r="AW55" s="181">
        <v>98.9</v>
      </c>
      <c r="AX55" s="181">
        <v>102.5</v>
      </c>
      <c r="AY55" s="181">
        <v>599.6</v>
      </c>
      <c r="AZ55" s="181"/>
      <c r="BA55" s="182"/>
    </row>
    <row r="56" spans="1:53" x14ac:dyDescent="0.15">
      <c r="A56" t="s">
        <v>639</v>
      </c>
      <c r="B56" t="s">
        <v>596</v>
      </c>
      <c r="C56">
        <v>100.7</v>
      </c>
      <c r="D56">
        <v>101.8</v>
      </c>
      <c r="E56">
        <v>101</v>
      </c>
      <c r="F56">
        <v>100.3</v>
      </c>
      <c r="G56">
        <v>98.2</v>
      </c>
      <c r="H56">
        <v>98.8</v>
      </c>
      <c r="I56">
        <v>600.79999999999995</v>
      </c>
      <c r="J56" s="181"/>
      <c r="K56" s="182"/>
      <c r="Y56" s="181" t="s">
        <v>809</v>
      </c>
      <c r="Z56" s="181" t="s">
        <v>387</v>
      </c>
      <c r="AA56" s="181">
        <v>89</v>
      </c>
      <c r="AB56" s="181">
        <v>95</v>
      </c>
      <c r="AC56" s="181">
        <v>91</v>
      </c>
      <c r="AD56" s="181">
        <v>90</v>
      </c>
      <c r="AE56" s="181">
        <v>91</v>
      </c>
      <c r="AF56" s="181">
        <v>93</v>
      </c>
      <c r="AG56" s="181">
        <v>93</v>
      </c>
      <c r="AH56" s="181">
        <v>89</v>
      </c>
      <c r="AI56" s="182">
        <v>88</v>
      </c>
      <c r="AJ56" s="182">
        <v>89</v>
      </c>
      <c r="AK56" s="182">
        <v>90</v>
      </c>
      <c r="AL56" s="182">
        <v>83</v>
      </c>
      <c r="AM56" s="181">
        <v>1081</v>
      </c>
      <c r="AN56" s="181">
        <v>16</v>
      </c>
      <c r="AO56" s="210"/>
      <c r="AQ56" s="181" t="s">
        <v>627</v>
      </c>
      <c r="AR56" s="181" t="s">
        <v>596</v>
      </c>
      <c r="AS56" s="181">
        <v>96.9</v>
      </c>
      <c r="AT56" s="181">
        <v>103</v>
      </c>
      <c r="AU56" s="181">
        <v>100</v>
      </c>
      <c r="AV56" s="181">
        <v>99.8</v>
      </c>
      <c r="AW56" s="181">
        <v>100.4</v>
      </c>
      <c r="AX56" s="181">
        <v>99.4</v>
      </c>
      <c r="AY56" s="181">
        <v>599.5</v>
      </c>
      <c r="AZ56" s="181"/>
      <c r="BA56" s="182"/>
    </row>
    <row r="57" spans="1:53" x14ac:dyDescent="0.15">
      <c r="A57" t="s">
        <v>640</v>
      </c>
      <c r="B57" t="s">
        <v>583</v>
      </c>
      <c r="C57">
        <v>100.2</v>
      </c>
      <c r="D57">
        <v>100</v>
      </c>
      <c r="E57">
        <v>101.2</v>
      </c>
      <c r="F57">
        <v>102.6</v>
      </c>
      <c r="G57">
        <v>98.1</v>
      </c>
      <c r="H57">
        <v>98.5</v>
      </c>
      <c r="I57">
        <v>600.6</v>
      </c>
      <c r="J57" s="181"/>
      <c r="K57" s="182"/>
      <c r="Y57" s="181" t="s">
        <v>735</v>
      </c>
      <c r="Z57" s="181" t="s">
        <v>625</v>
      </c>
      <c r="AA57" s="181">
        <v>89</v>
      </c>
      <c r="AB57" s="181">
        <v>91</v>
      </c>
      <c r="AC57" s="181">
        <v>90</v>
      </c>
      <c r="AD57" s="181">
        <v>89</v>
      </c>
      <c r="AE57" s="181">
        <v>96</v>
      </c>
      <c r="AF57" s="181">
        <v>99</v>
      </c>
      <c r="AG57" s="181">
        <v>90</v>
      </c>
      <c r="AH57" s="181">
        <v>94</v>
      </c>
      <c r="AI57" s="182">
        <v>87</v>
      </c>
      <c r="AJ57" s="182">
        <v>80</v>
      </c>
      <c r="AK57" s="182">
        <v>88</v>
      </c>
      <c r="AL57" s="182">
        <v>84</v>
      </c>
      <c r="AM57" s="181">
        <v>1077</v>
      </c>
      <c r="AN57" s="181">
        <v>19</v>
      </c>
      <c r="AO57" s="210"/>
      <c r="AQ57" s="181" t="s">
        <v>633</v>
      </c>
      <c r="AR57" s="181" t="s">
        <v>583</v>
      </c>
      <c r="AS57" s="181">
        <v>98.1</v>
      </c>
      <c r="AT57" s="181">
        <v>101.1</v>
      </c>
      <c r="AU57" s="181">
        <v>100.3</v>
      </c>
      <c r="AV57" s="181">
        <v>98.5</v>
      </c>
      <c r="AW57" s="181">
        <v>99.4</v>
      </c>
      <c r="AX57" s="181">
        <v>101.8</v>
      </c>
      <c r="AY57" s="181">
        <v>599.19999999999993</v>
      </c>
      <c r="AZ57" s="181"/>
      <c r="BA57" s="182"/>
    </row>
    <row r="58" spans="1:53" x14ac:dyDescent="0.15">
      <c r="A58" t="s">
        <v>641</v>
      </c>
      <c r="B58" t="s">
        <v>596</v>
      </c>
      <c r="C58">
        <v>99.5</v>
      </c>
      <c r="D58">
        <v>99.4</v>
      </c>
      <c r="E58">
        <v>99.5</v>
      </c>
      <c r="F58">
        <v>99.5</v>
      </c>
      <c r="G58">
        <v>101.6</v>
      </c>
      <c r="H58">
        <v>101</v>
      </c>
      <c r="I58">
        <v>600.5</v>
      </c>
      <c r="J58" s="181"/>
      <c r="K58" s="182"/>
      <c r="Y58" s="181" t="s">
        <v>792</v>
      </c>
      <c r="Z58" s="181" t="s">
        <v>383</v>
      </c>
      <c r="AA58" s="181">
        <v>87</v>
      </c>
      <c r="AB58" s="181">
        <v>88</v>
      </c>
      <c r="AC58" s="181">
        <v>87</v>
      </c>
      <c r="AD58" s="181">
        <v>88</v>
      </c>
      <c r="AE58" s="181">
        <v>95</v>
      </c>
      <c r="AF58" s="181">
        <v>90</v>
      </c>
      <c r="AG58" s="181">
        <v>97</v>
      </c>
      <c r="AH58" s="181">
        <v>92</v>
      </c>
      <c r="AI58" s="182">
        <v>92</v>
      </c>
      <c r="AJ58" s="182">
        <v>84</v>
      </c>
      <c r="AK58" s="182">
        <v>91</v>
      </c>
      <c r="AL58" s="182">
        <v>86</v>
      </c>
      <c r="AM58" s="181">
        <v>1077</v>
      </c>
      <c r="AN58" s="181">
        <v>16</v>
      </c>
      <c r="AO58" s="210"/>
      <c r="AQ58" s="181" t="s">
        <v>650</v>
      </c>
      <c r="AR58" s="181" t="s">
        <v>596</v>
      </c>
      <c r="AS58" s="181">
        <v>100.5</v>
      </c>
      <c r="AT58" s="181">
        <v>98.5</v>
      </c>
      <c r="AU58" s="181">
        <v>102.3</v>
      </c>
      <c r="AV58" s="181">
        <v>97.7</v>
      </c>
      <c r="AW58" s="181">
        <v>101.9</v>
      </c>
      <c r="AX58" s="181">
        <v>98</v>
      </c>
      <c r="AY58" s="181">
        <v>598.9</v>
      </c>
      <c r="AZ58" s="181"/>
      <c r="BA58" s="182"/>
    </row>
    <row r="59" spans="1:53" x14ac:dyDescent="0.15">
      <c r="A59" t="s">
        <v>642</v>
      </c>
      <c r="B59" t="s">
        <v>583</v>
      </c>
      <c r="C59">
        <v>99.4</v>
      </c>
      <c r="D59">
        <v>101.2</v>
      </c>
      <c r="E59">
        <v>100.1</v>
      </c>
      <c r="F59">
        <v>100.5</v>
      </c>
      <c r="G59">
        <v>98.1</v>
      </c>
      <c r="H59">
        <v>101.1</v>
      </c>
      <c r="I59">
        <v>600.40000000000009</v>
      </c>
      <c r="J59" s="181"/>
      <c r="K59" s="182"/>
      <c r="Y59" s="181" t="s">
        <v>815</v>
      </c>
      <c r="Z59" s="181" t="s">
        <v>384</v>
      </c>
      <c r="AA59" s="181">
        <v>91</v>
      </c>
      <c r="AB59" s="181">
        <v>84</v>
      </c>
      <c r="AC59" s="181">
        <v>86</v>
      </c>
      <c r="AD59" s="181">
        <v>91</v>
      </c>
      <c r="AE59" s="181">
        <v>95</v>
      </c>
      <c r="AF59" s="181">
        <v>96</v>
      </c>
      <c r="AG59" s="181">
        <v>97</v>
      </c>
      <c r="AH59" s="181">
        <v>93</v>
      </c>
      <c r="AI59" s="182">
        <v>84</v>
      </c>
      <c r="AJ59" s="182">
        <v>84</v>
      </c>
      <c r="AK59" s="182">
        <v>86</v>
      </c>
      <c r="AL59" s="182">
        <v>88</v>
      </c>
      <c r="AM59" s="181">
        <v>1075</v>
      </c>
      <c r="AN59" s="181">
        <v>14</v>
      </c>
      <c r="AO59" s="210"/>
      <c r="AQ59" s="181" t="s">
        <v>682</v>
      </c>
      <c r="AR59" s="181" t="s">
        <v>623</v>
      </c>
      <c r="AS59" s="181">
        <v>96.8</v>
      </c>
      <c r="AT59" s="181">
        <v>95.7</v>
      </c>
      <c r="AU59" s="181">
        <v>101.5</v>
      </c>
      <c r="AV59" s="181">
        <v>102.9</v>
      </c>
      <c r="AW59" s="181">
        <v>102.3</v>
      </c>
      <c r="AX59" s="181">
        <v>99.5</v>
      </c>
      <c r="AY59" s="181">
        <v>598.70000000000005</v>
      </c>
      <c r="AZ59" s="181"/>
      <c r="BA59" s="182"/>
    </row>
    <row r="60" spans="1:53" x14ac:dyDescent="0.15">
      <c r="A60" t="s">
        <v>643</v>
      </c>
      <c r="B60" t="s">
        <v>583</v>
      </c>
      <c r="C60">
        <v>101.9</v>
      </c>
      <c r="D60">
        <v>101</v>
      </c>
      <c r="E60">
        <v>101.3</v>
      </c>
      <c r="F60">
        <v>97</v>
      </c>
      <c r="G60">
        <v>99.8</v>
      </c>
      <c r="H60">
        <v>99.2</v>
      </c>
      <c r="I60">
        <v>600.20000000000005</v>
      </c>
      <c r="J60" s="181"/>
      <c r="K60" s="182"/>
      <c r="Y60" s="181" t="s">
        <v>678</v>
      </c>
      <c r="Z60" s="181" t="s">
        <v>679</v>
      </c>
      <c r="AA60" s="181">
        <v>88</v>
      </c>
      <c r="AB60" s="181">
        <v>87</v>
      </c>
      <c r="AC60" s="181">
        <v>92</v>
      </c>
      <c r="AD60" s="181">
        <v>90</v>
      </c>
      <c r="AE60" s="181">
        <v>95</v>
      </c>
      <c r="AF60" s="181">
        <v>95</v>
      </c>
      <c r="AG60" s="181">
        <v>91</v>
      </c>
      <c r="AH60" s="181">
        <v>96</v>
      </c>
      <c r="AI60" s="182">
        <v>87</v>
      </c>
      <c r="AJ60" s="182">
        <v>85</v>
      </c>
      <c r="AK60" s="182">
        <v>84</v>
      </c>
      <c r="AL60" s="182">
        <v>83</v>
      </c>
      <c r="AM60" s="181">
        <v>1073</v>
      </c>
      <c r="AN60" s="181">
        <v>21</v>
      </c>
      <c r="AO60" s="210"/>
      <c r="AQ60" s="181" t="s">
        <v>844</v>
      </c>
      <c r="AR60" s="181" t="s">
        <v>625</v>
      </c>
      <c r="AS60" s="181">
        <v>102.2</v>
      </c>
      <c r="AT60" s="181">
        <v>99.7</v>
      </c>
      <c r="AU60" s="181">
        <v>101.6</v>
      </c>
      <c r="AV60" s="181">
        <v>100.9</v>
      </c>
      <c r="AW60" s="181">
        <v>98.8</v>
      </c>
      <c r="AX60" s="181">
        <v>95.3</v>
      </c>
      <c r="AY60" s="181">
        <v>598.5</v>
      </c>
      <c r="AZ60" s="181"/>
      <c r="BA60" s="182"/>
    </row>
    <row r="61" spans="1:53" x14ac:dyDescent="0.15">
      <c r="A61" t="s">
        <v>769</v>
      </c>
      <c r="B61" t="s">
        <v>382</v>
      </c>
      <c r="C61">
        <v>98.7</v>
      </c>
      <c r="D61">
        <v>98.5</v>
      </c>
      <c r="E61">
        <v>99.7</v>
      </c>
      <c r="F61">
        <v>100.5</v>
      </c>
      <c r="G61">
        <v>99.8</v>
      </c>
      <c r="H61">
        <v>102.2</v>
      </c>
      <c r="I61">
        <v>599.4</v>
      </c>
      <c r="J61" s="181"/>
      <c r="K61" s="182"/>
      <c r="Y61" s="181" t="s">
        <v>702</v>
      </c>
      <c r="Z61" s="181" t="s">
        <v>635</v>
      </c>
      <c r="AA61" s="181">
        <v>88</v>
      </c>
      <c r="AB61" s="181">
        <v>86</v>
      </c>
      <c r="AC61" s="181">
        <v>89</v>
      </c>
      <c r="AD61" s="181">
        <v>89</v>
      </c>
      <c r="AE61" s="181">
        <v>90</v>
      </c>
      <c r="AF61" s="181">
        <v>98</v>
      </c>
      <c r="AG61" s="181">
        <v>92</v>
      </c>
      <c r="AH61" s="181">
        <v>95</v>
      </c>
      <c r="AI61" s="182">
        <v>85</v>
      </c>
      <c r="AJ61" s="182">
        <v>91</v>
      </c>
      <c r="AK61" s="182">
        <v>84</v>
      </c>
      <c r="AL61" s="182">
        <v>85</v>
      </c>
      <c r="AM61" s="181">
        <v>1072</v>
      </c>
      <c r="AN61" s="181">
        <v>12</v>
      </c>
      <c r="AO61" s="210"/>
      <c r="AQ61" s="181" t="s">
        <v>745</v>
      </c>
      <c r="AR61" s="181" t="s">
        <v>596</v>
      </c>
      <c r="AS61" s="181">
        <v>99.3</v>
      </c>
      <c r="AT61" s="181">
        <v>101.1</v>
      </c>
      <c r="AU61" s="181">
        <v>96.4</v>
      </c>
      <c r="AV61" s="181">
        <v>99.1</v>
      </c>
      <c r="AW61" s="181">
        <v>99.8</v>
      </c>
      <c r="AX61" s="181">
        <v>102.7</v>
      </c>
      <c r="AY61" s="181">
        <v>598.4</v>
      </c>
      <c r="AZ61" s="181"/>
      <c r="BA61" s="182"/>
    </row>
    <row r="62" spans="1:53" x14ac:dyDescent="0.15">
      <c r="A62" t="s">
        <v>644</v>
      </c>
      <c r="B62" t="s">
        <v>645</v>
      </c>
      <c r="C62">
        <v>99.6</v>
      </c>
      <c r="D62">
        <v>99.6</v>
      </c>
      <c r="E62">
        <v>101.1</v>
      </c>
      <c r="F62">
        <v>98.1</v>
      </c>
      <c r="G62">
        <v>100.3</v>
      </c>
      <c r="H62">
        <v>100.7</v>
      </c>
      <c r="I62">
        <v>599.4</v>
      </c>
      <c r="J62" s="181"/>
      <c r="K62" s="182"/>
      <c r="Y62" s="181" t="s">
        <v>680</v>
      </c>
      <c r="Z62" s="181" t="s">
        <v>620</v>
      </c>
      <c r="AA62" s="181">
        <v>82</v>
      </c>
      <c r="AB62" s="181">
        <v>91</v>
      </c>
      <c r="AC62" s="181">
        <v>86</v>
      </c>
      <c r="AD62" s="181">
        <v>88</v>
      </c>
      <c r="AE62" s="181">
        <v>95</v>
      </c>
      <c r="AF62" s="181">
        <v>93</v>
      </c>
      <c r="AG62" s="181">
        <v>92</v>
      </c>
      <c r="AH62" s="181">
        <v>89</v>
      </c>
      <c r="AI62" s="182">
        <v>90</v>
      </c>
      <c r="AJ62" s="182">
        <v>82</v>
      </c>
      <c r="AK62" s="182">
        <v>92</v>
      </c>
      <c r="AL62" s="182">
        <v>83</v>
      </c>
      <c r="AM62" s="181">
        <v>1063</v>
      </c>
      <c r="AN62" s="181">
        <v>13</v>
      </c>
      <c r="AO62" s="210"/>
      <c r="AQ62" s="181" t="s">
        <v>766</v>
      </c>
      <c r="AR62" s="181" t="s">
        <v>390</v>
      </c>
      <c r="AS62" s="181">
        <v>100.4</v>
      </c>
      <c r="AT62" s="181">
        <v>100.4</v>
      </c>
      <c r="AU62" s="181">
        <v>96.7</v>
      </c>
      <c r="AV62" s="181">
        <v>99</v>
      </c>
      <c r="AW62" s="181">
        <v>101.4</v>
      </c>
      <c r="AX62" s="181">
        <v>100.1</v>
      </c>
      <c r="AY62" s="181">
        <v>598</v>
      </c>
      <c r="AZ62" s="181"/>
      <c r="BA62" s="182"/>
    </row>
    <row r="63" spans="1:53" x14ac:dyDescent="0.15">
      <c r="A63" t="s">
        <v>770</v>
      </c>
      <c r="B63" t="s">
        <v>387</v>
      </c>
      <c r="C63">
        <v>99.3</v>
      </c>
      <c r="D63">
        <v>99.8</v>
      </c>
      <c r="E63">
        <v>103.3</v>
      </c>
      <c r="F63">
        <v>97.4</v>
      </c>
      <c r="G63">
        <v>100.7</v>
      </c>
      <c r="H63">
        <v>98.9</v>
      </c>
      <c r="I63">
        <v>599.4</v>
      </c>
      <c r="J63" s="181"/>
      <c r="K63" s="182"/>
      <c r="Y63" s="181" t="s">
        <v>621</v>
      </c>
      <c r="Z63" s="181" t="s">
        <v>596</v>
      </c>
      <c r="AA63" s="181">
        <v>88</v>
      </c>
      <c r="AB63" s="181">
        <v>85</v>
      </c>
      <c r="AC63" s="181">
        <v>87</v>
      </c>
      <c r="AD63" s="181">
        <v>84</v>
      </c>
      <c r="AE63" s="181">
        <v>92</v>
      </c>
      <c r="AF63" s="181">
        <v>95</v>
      </c>
      <c r="AG63" s="181">
        <v>96</v>
      </c>
      <c r="AH63" s="181">
        <v>97</v>
      </c>
      <c r="AI63" s="182">
        <v>77</v>
      </c>
      <c r="AJ63" s="182">
        <v>81</v>
      </c>
      <c r="AK63" s="182">
        <v>89</v>
      </c>
      <c r="AL63" s="182">
        <v>83</v>
      </c>
      <c r="AM63" s="181">
        <v>1054</v>
      </c>
      <c r="AN63" s="181">
        <v>21</v>
      </c>
      <c r="AO63" s="210"/>
      <c r="AQ63" s="181" t="s">
        <v>624</v>
      </c>
      <c r="AR63" s="181" t="s">
        <v>625</v>
      </c>
      <c r="AS63" s="181">
        <v>99.4</v>
      </c>
      <c r="AT63" s="181">
        <v>101.6</v>
      </c>
      <c r="AU63" s="181">
        <v>98</v>
      </c>
      <c r="AV63" s="181">
        <v>100.3</v>
      </c>
      <c r="AW63" s="181">
        <v>99.5</v>
      </c>
      <c r="AX63" s="181">
        <v>98.6</v>
      </c>
      <c r="AY63" s="181">
        <v>597.4</v>
      </c>
      <c r="AZ63" s="181"/>
      <c r="BA63" s="182"/>
    </row>
    <row r="64" spans="1:53" x14ac:dyDescent="0.15">
      <c r="A64" t="s">
        <v>646</v>
      </c>
      <c r="B64" t="s">
        <v>611</v>
      </c>
      <c r="C64">
        <v>102.3</v>
      </c>
      <c r="D64">
        <v>97.9</v>
      </c>
      <c r="E64">
        <v>101</v>
      </c>
      <c r="F64">
        <v>99.7</v>
      </c>
      <c r="G64">
        <v>101</v>
      </c>
      <c r="H64">
        <v>97.3</v>
      </c>
      <c r="I64">
        <v>599.19999999999993</v>
      </c>
      <c r="J64" s="181"/>
      <c r="K64" s="182"/>
      <c r="Y64" s="181" t="s">
        <v>1005</v>
      </c>
      <c r="Z64" s="181" t="s">
        <v>635</v>
      </c>
      <c r="AA64" s="181">
        <v>87</v>
      </c>
      <c r="AB64" s="181">
        <v>91</v>
      </c>
      <c r="AC64" s="181">
        <v>89</v>
      </c>
      <c r="AD64" s="181">
        <v>83</v>
      </c>
      <c r="AE64" s="181">
        <v>93</v>
      </c>
      <c r="AF64" s="181">
        <v>97</v>
      </c>
      <c r="AG64" s="181">
        <v>94</v>
      </c>
      <c r="AH64" s="181">
        <v>97</v>
      </c>
      <c r="AI64" s="182">
        <v>67</v>
      </c>
      <c r="AJ64" s="182">
        <v>77</v>
      </c>
      <c r="AK64" s="182">
        <v>79</v>
      </c>
      <c r="AL64" s="182">
        <v>86</v>
      </c>
      <c r="AM64" s="181">
        <v>1040</v>
      </c>
      <c r="AN64" s="181">
        <v>23</v>
      </c>
      <c r="AO64" s="210"/>
      <c r="AQ64" s="181" t="s">
        <v>767</v>
      </c>
      <c r="AR64" s="181" t="s">
        <v>383</v>
      </c>
      <c r="AS64" s="181">
        <v>95.8</v>
      </c>
      <c r="AT64" s="181">
        <v>99.1</v>
      </c>
      <c r="AU64" s="181">
        <v>102.1</v>
      </c>
      <c r="AV64" s="181">
        <v>98.4</v>
      </c>
      <c r="AW64" s="181">
        <v>101.3</v>
      </c>
      <c r="AX64" s="181">
        <v>100.2</v>
      </c>
      <c r="AY64" s="181">
        <v>596.9</v>
      </c>
      <c r="AZ64" s="181"/>
      <c r="BA64" s="182"/>
    </row>
    <row r="65" spans="1:53" x14ac:dyDescent="0.15">
      <c r="A65" t="s">
        <v>647</v>
      </c>
      <c r="B65" t="s">
        <v>604</v>
      </c>
      <c r="C65">
        <v>99.7</v>
      </c>
      <c r="D65">
        <v>95.8</v>
      </c>
      <c r="E65">
        <v>99.6</v>
      </c>
      <c r="F65">
        <v>102.1</v>
      </c>
      <c r="G65">
        <v>100.2</v>
      </c>
      <c r="H65">
        <v>101.7</v>
      </c>
      <c r="I65">
        <v>599.1</v>
      </c>
      <c r="J65" s="181"/>
      <c r="K65" s="182"/>
      <c r="Y65" s="181" t="s">
        <v>816</v>
      </c>
      <c r="Z65" s="181" t="s">
        <v>387</v>
      </c>
      <c r="AA65" s="181">
        <v>81</v>
      </c>
      <c r="AB65" s="181">
        <v>78</v>
      </c>
      <c r="AC65" s="181">
        <v>81</v>
      </c>
      <c r="AD65" s="181">
        <v>82</v>
      </c>
      <c r="AE65" s="181">
        <v>94</v>
      </c>
      <c r="AF65" s="181">
        <v>97</v>
      </c>
      <c r="AG65" s="181">
        <v>93</v>
      </c>
      <c r="AH65" s="181">
        <v>93</v>
      </c>
      <c r="AI65" s="182">
        <v>77</v>
      </c>
      <c r="AJ65" s="182">
        <v>78</v>
      </c>
      <c r="AK65" s="182">
        <v>80</v>
      </c>
      <c r="AL65" s="182">
        <v>92</v>
      </c>
      <c r="AM65" s="181">
        <v>1026</v>
      </c>
      <c r="AN65" s="181">
        <v>14</v>
      </c>
      <c r="AO65" s="210"/>
      <c r="AQ65" s="181" t="s">
        <v>858</v>
      </c>
      <c r="AR65" s="181" t="s">
        <v>625</v>
      </c>
      <c r="AS65" s="181">
        <v>100.3</v>
      </c>
      <c r="AT65" s="181">
        <v>100.1</v>
      </c>
      <c r="AU65" s="181">
        <v>99.2</v>
      </c>
      <c r="AV65" s="181">
        <v>97.8</v>
      </c>
      <c r="AW65" s="181">
        <v>100.1</v>
      </c>
      <c r="AX65" s="181">
        <v>99.1</v>
      </c>
      <c r="AY65" s="181">
        <v>596.6</v>
      </c>
      <c r="AZ65" s="181"/>
      <c r="BA65" s="182"/>
    </row>
    <row r="66" spans="1:53" x14ac:dyDescent="0.15">
      <c r="A66" t="s">
        <v>648</v>
      </c>
      <c r="B66" t="s">
        <v>632</v>
      </c>
      <c r="C66">
        <v>96.9</v>
      </c>
      <c r="D66">
        <v>100</v>
      </c>
      <c r="E66">
        <v>100.8</v>
      </c>
      <c r="F66">
        <v>99.1</v>
      </c>
      <c r="G66">
        <v>96.9</v>
      </c>
      <c r="H66">
        <v>105.1</v>
      </c>
      <c r="I66">
        <v>598.79999999999995</v>
      </c>
      <c r="J66" s="181"/>
      <c r="K66" s="182"/>
      <c r="Y66" s="181" t="s">
        <v>1006</v>
      </c>
      <c r="Z66" s="181" t="s">
        <v>382</v>
      </c>
      <c r="AA66" s="181">
        <v>79</v>
      </c>
      <c r="AB66" s="181">
        <v>84</v>
      </c>
      <c r="AC66" s="181">
        <v>79</v>
      </c>
      <c r="AD66" s="181">
        <v>81</v>
      </c>
      <c r="AE66" s="181">
        <v>84</v>
      </c>
      <c r="AF66" s="181">
        <v>90</v>
      </c>
      <c r="AG66" s="181">
        <v>94</v>
      </c>
      <c r="AH66" s="181">
        <v>92</v>
      </c>
      <c r="AI66" s="182">
        <v>83</v>
      </c>
      <c r="AJ66" s="182">
        <v>80</v>
      </c>
      <c r="AK66" s="182">
        <v>76</v>
      </c>
      <c r="AL66" s="182">
        <v>78</v>
      </c>
      <c r="AM66" s="181">
        <v>1000</v>
      </c>
      <c r="AN66" s="181">
        <v>11</v>
      </c>
      <c r="AO66" s="210"/>
      <c r="AQ66" s="181" t="s">
        <v>618</v>
      </c>
      <c r="AR66" s="181" t="s">
        <v>611</v>
      </c>
      <c r="AS66" s="181">
        <v>98.9</v>
      </c>
      <c r="AT66" s="181">
        <v>98.9</v>
      </c>
      <c r="AU66" s="181">
        <v>98.6</v>
      </c>
      <c r="AV66" s="181">
        <v>98.2</v>
      </c>
      <c r="AW66" s="181">
        <v>101.6</v>
      </c>
      <c r="AX66" s="181">
        <v>100.3</v>
      </c>
      <c r="AY66" s="181">
        <v>596.49999999999989</v>
      </c>
      <c r="AZ66" s="181"/>
      <c r="BA66" s="182"/>
    </row>
    <row r="67" spans="1:53" x14ac:dyDescent="0.15">
      <c r="A67" t="s">
        <v>649</v>
      </c>
      <c r="B67" t="s">
        <v>611</v>
      </c>
      <c r="C67">
        <v>95.7</v>
      </c>
      <c r="D67">
        <v>101.8</v>
      </c>
      <c r="E67">
        <v>102</v>
      </c>
      <c r="F67">
        <v>98</v>
      </c>
      <c r="G67">
        <v>101.1</v>
      </c>
      <c r="H67">
        <v>100.1</v>
      </c>
      <c r="I67">
        <v>598.70000000000005</v>
      </c>
      <c r="J67" s="181"/>
      <c r="K67" s="182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2"/>
      <c r="AJ67" s="182"/>
      <c r="AK67" s="182"/>
      <c r="AL67" s="182"/>
      <c r="AM67" s="181"/>
      <c r="AN67" s="181"/>
      <c r="AO67" s="210"/>
      <c r="AQ67" s="181" t="s">
        <v>1014</v>
      </c>
      <c r="AR67" s="181" t="s">
        <v>687</v>
      </c>
      <c r="AS67" s="181">
        <v>97.7</v>
      </c>
      <c r="AT67" s="181">
        <v>99.1</v>
      </c>
      <c r="AU67" s="181">
        <v>100.2</v>
      </c>
      <c r="AV67" s="181">
        <v>102.2</v>
      </c>
      <c r="AW67" s="181">
        <v>100.3</v>
      </c>
      <c r="AX67" s="181">
        <v>96.9</v>
      </c>
      <c r="AY67" s="181">
        <v>596.4</v>
      </c>
      <c r="AZ67" s="181"/>
      <c r="BA67" s="182"/>
    </row>
    <row r="68" spans="1:53" x14ac:dyDescent="0.15">
      <c r="A68" t="s">
        <v>650</v>
      </c>
      <c r="B68" t="s">
        <v>596</v>
      </c>
      <c r="C68">
        <v>99.9</v>
      </c>
      <c r="D68">
        <v>99</v>
      </c>
      <c r="E68">
        <v>101</v>
      </c>
      <c r="F68">
        <v>98.2</v>
      </c>
      <c r="G68">
        <v>101</v>
      </c>
      <c r="H68">
        <v>99.5</v>
      </c>
      <c r="I68">
        <v>598.59999999999991</v>
      </c>
      <c r="J68" s="181"/>
      <c r="K68" s="182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2"/>
      <c r="AJ68" s="182"/>
      <c r="AK68" s="182"/>
      <c r="AL68" s="182"/>
      <c r="AM68" s="181"/>
      <c r="AN68" s="181"/>
      <c r="AO68" s="210"/>
      <c r="AQ68" s="181" t="s">
        <v>831</v>
      </c>
      <c r="AR68" s="181" t="s">
        <v>832</v>
      </c>
      <c r="AS68" s="181">
        <v>96.9</v>
      </c>
      <c r="AT68" s="181">
        <v>98.6</v>
      </c>
      <c r="AU68" s="181">
        <v>97.8</v>
      </c>
      <c r="AV68" s="181">
        <v>100</v>
      </c>
      <c r="AW68" s="181">
        <v>101.9</v>
      </c>
      <c r="AX68" s="181">
        <v>100.5</v>
      </c>
      <c r="AY68" s="181">
        <v>595.70000000000005</v>
      </c>
      <c r="AZ68" s="181"/>
      <c r="BA68" s="182"/>
    </row>
    <row r="69" spans="1:53" x14ac:dyDescent="0.15">
      <c r="A69" t="s">
        <v>651</v>
      </c>
      <c r="B69" t="s">
        <v>583</v>
      </c>
      <c r="C69">
        <v>96.4</v>
      </c>
      <c r="D69">
        <v>97.8</v>
      </c>
      <c r="E69">
        <v>99.2</v>
      </c>
      <c r="F69">
        <v>101.5</v>
      </c>
      <c r="G69">
        <v>101.5</v>
      </c>
      <c r="H69">
        <v>102</v>
      </c>
      <c r="I69">
        <v>598.4</v>
      </c>
      <c r="J69" s="181"/>
      <c r="K69" s="182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2"/>
      <c r="AJ69" s="182"/>
      <c r="AK69" s="182"/>
      <c r="AL69" s="182"/>
      <c r="AM69" s="181"/>
      <c r="AN69" s="181"/>
      <c r="AO69" s="210"/>
      <c r="AQ69" s="181" t="s">
        <v>616</v>
      </c>
      <c r="AR69" s="181" t="s">
        <v>596</v>
      </c>
      <c r="AS69" s="181">
        <v>97.1</v>
      </c>
      <c r="AT69" s="181">
        <v>100.3</v>
      </c>
      <c r="AU69" s="181">
        <v>100</v>
      </c>
      <c r="AV69" s="181">
        <v>99.2</v>
      </c>
      <c r="AW69" s="181">
        <v>99.4</v>
      </c>
      <c r="AX69" s="181">
        <v>99.6</v>
      </c>
      <c r="AY69" s="181">
        <v>595.6</v>
      </c>
      <c r="AZ69" s="181"/>
      <c r="BA69" s="182"/>
    </row>
    <row r="70" spans="1:53" x14ac:dyDescent="0.15">
      <c r="A70" t="s">
        <v>771</v>
      </c>
      <c r="B70" t="s">
        <v>391</v>
      </c>
      <c r="C70">
        <v>101.6</v>
      </c>
      <c r="D70">
        <v>101.5</v>
      </c>
      <c r="E70">
        <v>94.1</v>
      </c>
      <c r="F70">
        <v>98.7</v>
      </c>
      <c r="G70">
        <v>102.1</v>
      </c>
      <c r="H70">
        <v>100.4</v>
      </c>
      <c r="I70">
        <v>598.4</v>
      </c>
      <c r="J70" s="181"/>
      <c r="K70" s="18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17"/>
      <c r="AQ70" s="181" t="s">
        <v>1015</v>
      </c>
      <c r="AR70" s="181" t="s">
        <v>679</v>
      </c>
      <c r="AS70" s="181">
        <v>99.6</v>
      </c>
      <c r="AT70" s="181">
        <v>99.8</v>
      </c>
      <c r="AU70" s="181">
        <v>98.2</v>
      </c>
      <c r="AV70" s="181">
        <v>98.6</v>
      </c>
      <c r="AW70" s="181">
        <v>101.2</v>
      </c>
      <c r="AX70" s="181">
        <v>98.1</v>
      </c>
      <c r="AY70" s="181">
        <v>595.49999999999989</v>
      </c>
      <c r="AZ70" s="181"/>
      <c r="BA70" s="182"/>
    </row>
    <row r="71" spans="1:53" x14ac:dyDescent="0.15">
      <c r="A71" t="s">
        <v>652</v>
      </c>
      <c r="B71" t="s">
        <v>653</v>
      </c>
      <c r="C71">
        <v>100.3</v>
      </c>
      <c r="D71">
        <v>99.7</v>
      </c>
      <c r="E71">
        <v>99.7</v>
      </c>
      <c r="F71">
        <v>99.5</v>
      </c>
      <c r="G71">
        <v>100.5</v>
      </c>
      <c r="H71">
        <v>98</v>
      </c>
      <c r="I71">
        <v>597.70000000000005</v>
      </c>
      <c r="J71" s="181"/>
      <c r="K71" s="182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17"/>
      <c r="AQ71" s="181" t="s">
        <v>638</v>
      </c>
      <c r="AR71" s="181" t="s">
        <v>588</v>
      </c>
      <c r="AS71" s="181">
        <v>96.2</v>
      </c>
      <c r="AT71" s="181">
        <v>98.7</v>
      </c>
      <c r="AU71" s="181">
        <v>98.5</v>
      </c>
      <c r="AV71" s="181">
        <v>99.8</v>
      </c>
      <c r="AW71" s="181">
        <v>102</v>
      </c>
      <c r="AX71" s="181">
        <v>100.2</v>
      </c>
      <c r="AY71" s="181">
        <v>595.4</v>
      </c>
      <c r="AZ71" s="181"/>
      <c r="BA71" s="182"/>
    </row>
    <row r="72" spans="1:53" ht="14.25" thickBot="1" x14ac:dyDescent="0.2">
      <c r="A72" t="s">
        <v>654</v>
      </c>
      <c r="B72" t="s">
        <v>635</v>
      </c>
      <c r="C72">
        <v>99.4</v>
      </c>
      <c r="D72">
        <v>99.2</v>
      </c>
      <c r="E72">
        <v>96.6</v>
      </c>
      <c r="F72">
        <v>101.3</v>
      </c>
      <c r="G72">
        <v>102.3</v>
      </c>
      <c r="H72">
        <v>98.8</v>
      </c>
      <c r="I72">
        <v>597.6</v>
      </c>
      <c r="J72" s="181"/>
      <c r="K72" s="182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9"/>
      <c r="AJ72" s="19"/>
      <c r="AK72" s="19"/>
      <c r="AL72" s="19"/>
      <c r="AM72" s="19"/>
      <c r="AN72" s="19"/>
      <c r="AO72" s="19"/>
      <c r="AQ72" s="181" t="s">
        <v>1016</v>
      </c>
      <c r="AR72" s="181" t="s">
        <v>604</v>
      </c>
      <c r="AS72" s="181">
        <v>97.6</v>
      </c>
      <c r="AT72" s="181">
        <v>98.3</v>
      </c>
      <c r="AU72" s="181">
        <v>102</v>
      </c>
      <c r="AV72" s="181">
        <v>99.3</v>
      </c>
      <c r="AW72" s="181">
        <v>99.9</v>
      </c>
      <c r="AX72" s="181">
        <v>97.4</v>
      </c>
      <c r="AY72" s="181">
        <v>594.5</v>
      </c>
      <c r="AZ72" s="181"/>
      <c r="BA72" s="182"/>
    </row>
    <row r="73" spans="1:53" x14ac:dyDescent="0.15">
      <c r="A73" t="s">
        <v>655</v>
      </c>
      <c r="B73" t="s">
        <v>623</v>
      </c>
      <c r="C73">
        <v>99</v>
      </c>
      <c r="D73">
        <v>102.4</v>
      </c>
      <c r="E73">
        <v>98.1</v>
      </c>
      <c r="F73">
        <v>99.1</v>
      </c>
      <c r="G73">
        <v>102.2</v>
      </c>
      <c r="H73">
        <v>96.5</v>
      </c>
      <c r="I73">
        <v>597.29999999999995</v>
      </c>
      <c r="J73" s="181"/>
      <c r="K73" s="182"/>
      <c r="Y73" t="s">
        <v>29</v>
      </c>
      <c r="AQ73" s="181" t="s">
        <v>794</v>
      </c>
      <c r="AR73" s="181" t="s">
        <v>387</v>
      </c>
      <c r="AS73" s="181">
        <v>99.1</v>
      </c>
      <c r="AT73" s="181">
        <v>97.3</v>
      </c>
      <c r="AU73" s="181">
        <v>100.7</v>
      </c>
      <c r="AV73" s="181">
        <v>96.3</v>
      </c>
      <c r="AW73" s="181">
        <v>100.1</v>
      </c>
      <c r="AX73" s="181">
        <v>100.5</v>
      </c>
      <c r="AY73" s="181">
        <v>594</v>
      </c>
      <c r="AZ73" s="181"/>
      <c r="BA73" s="182"/>
    </row>
    <row r="74" spans="1:53" x14ac:dyDescent="0.15">
      <c r="A74" t="s">
        <v>772</v>
      </c>
      <c r="B74" t="s">
        <v>383</v>
      </c>
      <c r="C74">
        <v>97.2</v>
      </c>
      <c r="D74">
        <v>100</v>
      </c>
      <c r="E74">
        <v>101.2</v>
      </c>
      <c r="F74">
        <v>98.8</v>
      </c>
      <c r="G74">
        <v>102.1</v>
      </c>
      <c r="H74">
        <v>97.8</v>
      </c>
      <c r="I74">
        <v>597.09999999999991</v>
      </c>
      <c r="J74" s="181"/>
      <c r="K74" s="182"/>
      <c r="Y74" s="9" t="s">
        <v>14</v>
      </c>
      <c r="Z74" s="9" t="s">
        <v>15</v>
      </c>
      <c r="AA74" s="9" t="s">
        <v>17</v>
      </c>
      <c r="AB74" s="9" t="s">
        <v>18</v>
      </c>
      <c r="AC74" s="9" t="s">
        <v>19</v>
      </c>
      <c r="AD74" s="9" t="s">
        <v>20</v>
      </c>
      <c r="AE74" s="9" t="s">
        <v>23</v>
      </c>
      <c r="AF74" s="9" t="s">
        <v>24</v>
      </c>
      <c r="AG74" s="9" t="s">
        <v>21</v>
      </c>
      <c r="AH74" s="9" t="s">
        <v>22</v>
      </c>
      <c r="AI74" s="11" t="s">
        <v>45</v>
      </c>
      <c r="AQ74" s="181" t="s">
        <v>845</v>
      </c>
      <c r="AR74" s="181" t="s">
        <v>583</v>
      </c>
      <c r="AS74" s="181">
        <v>96.6</v>
      </c>
      <c r="AT74" s="181">
        <v>99.1</v>
      </c>
      <c r="AU74" s="181">
        <v>97.2</v>
      </c>
      <c r="AV74" s="181">
        <v>99.6</v>
      </c>
      <c r="AW74" s="181">
        <v>101.7</v>
      </c>
      <c r="AX74" s="181">
        <v>98.7</v>
      </c>
      <c r="AY74" s="181">
        <v>592.9</v>
      </c>
      <c r="AZ74" s="181"/>
      <c r="BA74" s="182"/>
    </row>
    <row r="75" spans="1:53" x14ac:dyDescent="0.15">
      <c r="A75" t="s">
        <v>656</v>
      </c>
      <c r="B75" t="s">
        <v>611</v>
      </c>
      <c r="C75">
        <v>99.6</v>
      </c>
      <c r="D75">
        <v>97.3</v>
      </c>
      <c r="E75">
        <v>99.7</v>
      </c>
      <c r="F75">
        <v>97.7</v>
      </c>
      <c r="G75">
        <v>100.2</v>
      </c>
      <c r="H75">
        <v>102.5</v>
      </c>
      <c r="I75">
        <v>597</v>
      </c>
      <c r="J75" s="181"/>
      <c r="K75" s="182"/>
      <c r="Y75" t="s">
        <v>830</v>
      </c>
      <c r="Z75" t="s">
        <v>596</v>
      </c>
      <c r="AA75">
        <v>94</v>
      </c>
      <c r="AB75">
        <v>99</v>
      </c>
      <c r="AC75">
        <v>95</v>
      </c>
      <c r="AD75">
        <v>96</v>
      </c>
      <c r="AE75">
        <v>97</v>
      </c>
      <c r="AF75">
        <v>99</v>
      </c>
      <c r="AG75">
        <v>98</v>
      </c>
      <c r="AH75">
        <v>98</v>
      </c>
      <c r="AI75">
        <v>94</v>
      </c>
      <c r="AJ75">
        <v>90</v>
      </c>
      <c r="AK75">
        <v>94</v>
      </c>
      <c r="AL75">
        <v>94</v>
      </c>
      <c r="AM75">
        <v>1148</v>
      </c>
      <c r="AN75">
        <v>48</v>
      </c>
      <c r="AQ75" s="181" t="s">
        <v>686</v>
      </c>
      <c r="AR75" s="181" t="s">
        <v>687</v>
      </c>
      <c r="AS75" s="181">
        <v>97.5</v>
      </c>
      <c r="AT75" s="181">
        <v>96.6</v>
      </c>
      <c r="AU75" s="181">
        <v>97</v>
      </c>
      <c r="AV75" s="181">
        <v>100.1</v>
      </c>
      <c r="AW75" s="181">
        <v>102.5</v>
      </c>
      <c r="AX75" s="181">
        <v>99.1</v>
      </c>
      <c r="AY75" s="181">
        <v>592.80000000000007</v>
      </c>
      <c r="AZ75" s="181"/>
      <c r="BA75" s="182"/>
    </row>
    <row r="76" spans="1:53" x14ac:dyDescent="0.15">
      <c r="A76" t="s">
        <v>657</v>
      </c>
      <c r="B76" t="s">
        <v>620</v>
      </c>
      <c r="C76">
        <v>99</v>
      </c>
      <c r="D76">
        <v>100.3</v>
      </c>
      <c r="E76">
        <v>100.6</v>
      </c>
      <c r="F76">
        <v>95</v>
      </c>
      <c r="G76">
        <v>99.5</v>
      </c>
      <c r="H76">
        <v>102.2</v>
      </c>
      <c r="I76">
        <v>596.6</v>
      </c>
      <c r="J76" s="181"/>
      <c r="K76" s="182"/>
      <c r="Y76" t="s">
        <v>862</v>
      </c>
      <c r="Z76" t="s">
        <v>623</v>
      </c>
      <c r="AA76">
        <v>97</v>
      </c>
      <c r="AB76">
        <v>98</v>
      </c>
      <c r="AC76">
        <v>95</v>
      </c>
      <c r="AD76">
        <v>93</v>
      </c>
      <c r="AE76">
        <v>100</v>
      </c>
      <c r="AF76">
        <v>99</v>
      </c>
      <c r="AG76">
        <v>96</v>
      </c>
      <c r="AH76">
        <v>98</v>
      </c>
      <c r="AI76">
        <v>95</v>
      </c>
      <c r="AJ76">
        <v>91</v>
      </c>
      <c r="AK76">
        <v>94</v>
      </c>
      <c r="AL76">
        <v>91</v>
      </c>
      <c r="AM76">
        <v>1147</v>
      </c>
      <c r="AN76">
        <v>43</v>
      </c>
      <c r="AQ76" s="181" t="s">
        <v>788</v>
      </c>
      <c r="AR76" s="181" t="s">
        <v>390</v>
      </c>
      <c r="AS76" s="181">
        <v>98.4</v>
      </c>
      <c r="AT76" s="181">
        <v>98</v>
      </c>
      <c r="AU76" s="181">
        <v>101.6</v>
      </c>
      <c r="AV76" s="181">
        <v>99.1</v>
      </c>
      <c r="AW76" s="181">
        <v>94.5</v>
      </c>
      <c r="AX76" s="181">
        <v>100.1</v>
      </c>
      <c r="AY76" s="181">
        <v>591.70000000000005</v>
      </c>
      <c r="AZ76" s="181"/>
      <c r="BA76" s="182"/>
    </row>
    <row r="77" spans="1:53" x14ac:dyDescent="0.15">
      <c r="A77" t="s">
        <v>658</v>
      </c>
      <c r="B77" t="s">
        <v>583</v>
      </c>
      <c r="C77">
        <v>97.5</v>
      </c>
      <c r="D77">
        <v>99.6</v>
      </c>
      <c r="E77">
        <v>98.4</v>
      </c>
      <c r="F77">
        <v>102.8</v>
      </c>
      <c r="G77">
        <v>98</v>
      </c>
      <c r="H77">
        <v>99.2</v>
      </c>
      <c r="I77">
        <v>595.5</v>
      </c>
      <c r="J77" s="181"/>
      <c r="K77" s="182"/>
      <c r="Y77" t="s">
        <v>935</v>
      </c>
      <c r="Z77" t="s">
        <v>384</v>
      </c>
      <c r="AA77">
        <v>93</v>
      </c>
      <c r="AB77">
        <v>94</v>
      </c>
      <c r="AC77">
        <v>94</v>
      </c>
      <c r="AD77">
        <v>98</v>
      </c>
      <c r="AE77">
        <v>98</v>
      </c>
      <c r="AF77">
        <v>100</v>
      </c>
      <c r="AG77">
        <v>96</v>
      </c>
      <c r="AH77">
        <v>97</v>
      </c>
      <c r="AI77">
        <v>93</v>
      </c>
      <c r="AJ77">
        <v>93</v>
      </c>
      <c r="AK77">
        <v>98</v>
      </c>
      <c r="AL77">
        <v>92</v>
      </c>
      <c r="AM77">
        <v>1146</v>
      </c>
      <c r="AN77">
        <v>42</v>
      </c>
      <c r="AQ77" s="181" t="s">
        <v>963</v>
      </c>
      <c r="AR77" s="181" t="s">
        <v>390</v>
      </c>
      <c r="AS77" s="181">
        <v>95</v>
      </c>
      <c r="AT77" s="181">
        <v>98.5</v>
      </c>
      <c r="AU77" s="181">
        <v>100.4</v>
      </c>
      <c r="AV77" s="181">
        <v>101.4</v>
      </c>
      <c r="AW77" s="181">
        <v>100.1</v>
      </c>
      <c r="AX77" s="181">
        <v>95.9</v>
      </c>
      <c r="AY77" s="181">
        <v>591.29999999999995</v>
      </c>
      <c r="AZ77" s="181"/>
      <c r="BA77" s="182"/>
    </row>
    <row r="78" spans="1:53" x14ac:dyDescent="0.15">
      <c r="A78" s="156" t="s">
        <v>252</v>
      </c>
      <c r="B78" t="s">
        <v>382</v>
      </c>
      <c r="C78">
        <v>96.5</v>
      </c>
      <c r="D78">
        <v>99.2</v>
      </c>
      <c r="E78">
        <v>99.4</v>
      </c>
      <c r="F78">
        <v>98.1</v>
      </c>
      <c r="G78">
        <v>99.6</v>
      </c>
      <c r="H78">
        <v>102.6</v>
      </c>
      <c r="I78">
        <v>595.40000000000009</v>
      </c>
      <c r="J78" s="181"/>
      <c r="K78" s="182"/>
      <c r="Y78" t="s">
        <v>843</v>
      </c>
      <c r="Z78" t="s">
        <v>583</v>
      </c>
      <c r="AA78">
        <v>94</v>
      </c>
      <c r="AB78">
        <v>94</v>
      </c>
      <c r="AC78">
        <v>92</v>
      </c>
      <c r="AD78">
        <v>98</v>
      </c>
      <c r="AE78">
        <v>100</v>
      </c>
      <c r="AF78">
        <v>97</v>
      </c>
      <c r="AG78">
        <v>99</v>
      </c>
      <c r="AH78">
        <v>96</v>
      </c>
      <c r="AI78">
        <v>91</v>
      </c>
      <c r="AJ78">
        <v>93</v>
      </c>
      <c r="AK78">
        <v>94</v>
      </c>
      <c r="AL78">
        <v>96</v>
      </c>
      <c r="AM78">
        <v>1144</v>
      </c>
      <c r="AN78">
        <v>36</v>
      </c>
      <c r="AQ78" s="181" t="s">
        <v>678</v>
      </c>
      <c r="AR78" s="181" t="s">
        <v>679</v>
      </c>
      <c r="AS78" s="181">
        <v>98</v>
      </c>
      <c r="AT78" s="181">
        <v>96.1</v>
      </c>
      <c r="AU78" s="181">
        <v>101.9</v>
      </c>
      <c r="AV78" s="181">
        <v>98</v>
      </c>
      <c r="AW78" s="181">
        <v>98.8</v>
      </c>
      <c r="AX78" s="181">
        <v>98.4</v>
      </c>
      <c r="AY78" s="181">
        <v>591.20000000000005</v>
      </c>
      <c r="AZ78" s="181"/>
      <c r="BA78" s="182"/>
    </row>
    <row r="79" spans="1:53" x14ac:dyDescent="0.15">
      <c r="A79" t="s">
        <v>659</v>
      </c>
      <c r="B79" t="s">
        <v>596</v>
      </c>
      <c r="C79">
        <v>97.7</v>
      </c>
      <c r="D79">
        <v>97.5</v>
      </c>
      <c r="E79">
        <v>100.9</v>
      </c>
      <c r="F79">
        <v>101.3</v>
      </c>
      <c r="G79">
        <v>99.8</v>
      </c>
      <c r="H79">
        <v>97.9</v>
      </c>
      <c r="I79">
        <v>595.1</v>
      </c>
      <c r="J79" s="181"/>
      <c r="K79" s="182"/>
      <c r="Y79" t="s">
        <v>824</v>
      </c>
      <c r="Z79" t="s">
        <v>625</v>
      </c>
      <c r="AA79">
        <v>96</v>
      </c>
      <c r="AB79">
        <v>93</v>
      </c>
      <c r="AC79">
        <v>93</v>
      </c>
      <c r="AD79">
        <v>94</v>
      </c>
      <c r="AE79">
        <v>96</v>
      </c>
      <c r="AF79">
        <v>99</v>
      </c>
      <c r="AG79">
        <v>99</v>
      </c>
      <c r="AH79">
        <v>99</v>
      </c>
      <c r="AI79">
        <v>94</v>
      </c>
      <c r="AJ79">
        <v>92</v>
      </c>
      <c r="AK79">
        <v>93</v>
      </c>
      <c r="AL79">
        <v>95</v>
      </c>
      <c r="AM79">
        <v>1143</v>
      </c>
      <c r="AN79">
        <v>48</v>
      </c>
      <c r="AQ79" s="181" t="s">
        <v>1017</v>
      </c>
      <c r="AR79" s="181" t="s">
        <v>632</v>
      </c>
      <c r="AS79" s="181">
        <v>99.7</v>
      </c>
      <c r="AT79" s="181">
        <v>100.6</v>
      </c>
      <c r="AU79" s="181">
        <v>95.4</v>
      </c>
      <c r="AV79" s="181">
        <v>94.7</v>
      </c>
      <c r="AW79" s="181">
        <v>101.1</v>
      </c>
      <c r="AX79" s="181">
        <v>99.5</v>
      </c>
      <c r="AY79" s="181">
        <v>591</v>
      </c>
      <c r="AZ79" s="181"/>
      <c r="BA79" s="182"/>
    </row>
    <row r="80" spans="1:53" x14ac:dyDescent="0.15">
      <c r="A80" t="s">
        <v>773</v>
      </c>
      <c r="B80" t="s">
        <v>386</v>
      </c>
      <c r="C80">
        <v>98.6</v>
      </c>
      <c r="D80">
        <v>96.2</v>
      </c>
      <c r="E80">
        <v>99.5</v>
      </c>
      <c r="F80">
        <v>101.8</v>
      </c>
      <c r="G80">
        <v>98</v>
      </c>
      <c r="H80">
        <v>100.7</v>
      </c>
      <c r="I80">
        <v>594.80000000000007</v>
      </c>
      <c r="J80" s="181"/>
      <c r="K80" s="182"/>
      <c r="Y80" t="s">
        <v>863</v>
      </c>
      <c r="Z80" t="s">
        <v>583</v>
      </c>
      <c r="AA80">
        <v>96</v>
      </c>
      <c r="AB80">
        <v>96</v>
      </c>
      <c r="AC80">
        <v>95</v>
      </c>
      <c r="AD80">
        <v>97</v>
      </c>
      <c r="AE80">
        <v>95</v>
      </c>
      <c r="AF80">
        <v>96</v>
      </c>
      <c r="AG80">
        <v>96</v>
      </c>
      <c r="AH80">
        <v>94</v>
      </c>
      <c r="AI80">
        <v>91</v>
      </c>
      <c r="AJ80">
        <v>95</v>
      </c>
      <c r="AK80">
        <v>95</v>
      </c>
      <c r="AL80">
        <v>95</v>
      </c>
      <c r="AM80">
        <v>1141</v>
      </c>
      <c r="AN80">
        <v>40</v>
      </c>
      <c r="AQ80" s="181" t="s">
        <v>920</v>
      </c>
      <c r="AR80" s="181" t="s">
        <v>623</v>
      </c>
      <c r="AS80" s="181">
        <v>94.7</v>
      </c>
      <c r="AT80" s="181">
        <v>96.4</v>
      </c>
      <c r="AU80" s="181">
        <v>101.4</v>
      </c>
      <c r="AV80" s="181">
        <v>98.9</v>
      </c>
      <c r="AW80" s="181">
        <v>98.7</v>
      </c>
      <c r="AX80" s="181">
        <v>99.3</v>
      </c>
      <c r="AY80" s="181">
        <v>589.4</v>
      </c>
      <c r="AZ80" s="181"/>
      <c r="BA80" s="182"/>
    </row>
    <row r="81" spans="1:53" x14ac:dyDescent="0.15">
      <c r="A81" t="s">
        <v>660</v>
      </c>
      <c r="B81" t="s">
        <v>620</v>
      </c>
      <c r="C81">
        <v>98.9</v>
      </c>
      <c r="D81">
        <v>99.2</v>
      </c>
      <c r="E81">
        <v>97.3</v>
      </c>
      <c r="F81">
        <v>101.4</v>
      </c>
      <c r="G81">
        <v>97.7</v>
      </c>
      <c r="H81">
        <v>100</v>
      </c>
      <c r="I81">
        <v>594.5</v>
      </c>
      <c r="J81" s="181"/>
      <c r="K81" s="182"/>
      <c r="Y81" t="s">
        <v>827</v>
      </c>
      <c r="Z81" t="s">
        <v>596</v>
      </c>
      <c r="AA81">
        <v>97</v>
      </c>
      <c r="AB81">
        <v>92</v>
      </c>
      <c r="AC81">
        <v>95</v>
      </c>
      <c r="AD81">
        <v>92</v>
      </c>
      <c r="AE81">
        <v>95</v>
      </c>
      <c r="AF81">
        <v>98</v>
      </c>
      <c r="AG81">
        <v>94</v>
      </c>
      <c r="AH81">
        <v>95</v>
      </c>
      <c r="AI81">
        <v>96</v>
      </c>
      <c r="AJ81">
        <v>97</v>
      </c>
      <c r="AK81">
        <v>93</v>
      </c>
      <c r="AL81">
        <v>96</v>
      </c>
      <c r="AM81">
        <v>1140</v>
      </c>
      <c r="AN81">
        <v>38</v>
      </c>
      <c r="AQ81" s="181" t="s">
        <v>654</v>
      </c>
      <c r="AR81" s="181" t="s">
        <v>635</v>
      </c>
      <c r="AS81" s="181">
        <v>95.9</v>
      </c>
      <c r="AT81" s="181">
        <v>97</v>
      </c>
      <c r="AU81" s="181">
        <v>100.7</v>
      </c>
      <c r="AV81" s="181">
        <v>100.6</v>
      </c>
      <c r="AW81" s="181">
        <v>97.4</v>
      </c>
      <c r="AX81" s="181">
        <v>97.7</v>
      </c>
      <c r="AY81" s="181">
        <v>589.30000000000007</v>
      </c>
      <c r="AZ81" s="181"/>
      <c r="BA81" s="182"/>
    </row>
    <row r="82" spans="1:53" x14ac:dyDescent="0.15">
      <c r="A82" t="s">
        <v>661</v>
      </c>
      <c r="B82" t="s">
        <v>662</v>
      </c>
      <c r="C82">
        <v>98.6</v>
      </c>
      <c r="D82">
        <v>100.8</v>
      </c>
      <c r="E82">
        <v>97.9</v>
      </c>
      <c r="F82">
        <v>95.7</v>
      </c>
      <c r="G82">
        <v>101</v>
      </c>
      <c r="H82">
        <v>100.2</v>
      </c>
      <c r="I82">
        <v>594.19999999999993</v>
      </c>
      <c r="J82" s="181"/>
      <c r="K82" s="182"/>
      <c r="Y82" t="s">
        <v>854</v>
      </c>
      <c r="Z82" t="s">
        <v>588</v>
      </c>
      <c r="AA82">
        <v>96</v>
      </c>
      <c r="AB82">
        <v>98</v>
      </c>
      <c r="AC82">
        <v>96</v>
      </c>
      <c r="AD82">
        <v>98</v>
      </c>
      <c r="AE82">
        <v>98</v>
      </c>
      <c r="AF82">
        <v>96</v>
      </c>
      <c r="AG82">
        <v>98</v>
      </c>
      <c r="AH82">
        <v>94</v>
      </c>
      <c r="AI82">
        <v>88</v>
      </c>
      <c r="AJ82">
        <v>91</v>
      </c>
      <c r="AK82">
        <v>93</v>
      </c>
      <c r="AL82">
        <v>91</v>
      </c>
      <c r="AM82">
        <v>1137</v>
      </c>
      <c r="AN82">
        <v>37</v>
      </c>
      <c r="AQ82" s="181" t="s">
        <v>921</v>
      </c>
      <c r="AR82" s="181" t="s">
        <v>635</v>
      </c>
      <c r="AS82" s="181">
        <v>97.9</v>
      </c>
      <c r="AT82" s="181">
        <v>97.3</v>
      </c>
      <c r="AU82" s="181">
        <v>98.3</v>
      </c>
      <c r="AV82" s="181">
        <v>98.4</v>
      </c>
      <c r="AW82" s="181">
        <v>97.4</v>
      </c>
      <c r="AX82" s="181">
        <v>98.5</v>
      </c>
      <c r="AY82" s="181">
        <v>587.79999999999995</v>
      </c>
      <c r="AZ82" s="181"/>
      <c r="BA82" s="182"/>
    </row>
    <row r="83" spans="1:53" x14ac:dyDescent="0.15">
      <c r="A83" t="s">
        <v>663</v>
      </c>
      <c r="B83" t="s">
        <v>645</v>
      </c>
      <c r="C83">
        <v>98.3</v>
      </c>
      <c r="D83">
        <v>96</v>
      </c>
      <c r="E83">
        <v>99.9</v>
      </c>
      <c r="F83">
        <v>98.6</v>
      </c>
      <c r="G83">
        <v>102.7</v>
      </c>
      <c r="H83">
        <v>98.5</v>
      </c>
      <c r="I83">
        <v>594</v>
      </c>
      <c r="J83" s="181"/>
      <c r="K83" s="182"/>
      <c r="Y83" t="s">
        <v>823</v>
      </c>
      <c r="Z83" t="s">
        <v>623</v>
      </c>
      <c r="AA83">
        <v>96</v>
      </c>
      <c r="AB83">
        <v>92</v>
      </c>
      <c r="AC83">
        <v>94</v>
      </c>
      <c r="AD83">
        <v>93</v>
      </c>
      <c r="AE83">
        <v>97</v>
      </c>
      <c r="AF83">
        <v>97</v>
      </c>
      <c r="AG83">
        <v>93</v>
      </c>
      <c r="AH83">
        <v>95</v>
      </c>
      <c r="AI83">
        <v>95</v>
      </c>
      <c r="AJ83">
        <v>95</v>
      </c>
      <c r="AK83">
        <v>91</v>
      </c>
      <c r="AL83">
        <v>95</v>
      </c>
      <c r="AM83">
        <v>1133</v>
      </c>
      <c r="AN83">
        <v>39</v>
      </c>
      <c r="AQ83" s="181" t="s">
        <v>732</v>
      </c>
      <c r="AR83" s="181" t="s">
        <v>675</v>
      </c>
      <c r="AS83" s="181">
        <v>98.1</v>
      </c>
      <c r="AT83" s="181">
        <v>100.1</v>
      </c>
      <c r="AU83" s="181">
        <v>97.4</v>
      </c>
      <c r="AV83" s="181">
        <v>96.8</v>
      </c>
      <c r="AW83" s="181">
        <v>97.7</v>
      </c>
      <c r="AX83" s="181">
        <v>97</v>
      </c>
      <c r="AY83" s="181">
        <v>587.1</v>
      </c>
      <c r="AZ83" s="181"/>
      <c r="BA83" s="182"/>
    </row>
    <row r="84" spans="1:53" x14ac:dyDescent="0.15">
      <c r="A84" t="s">
        <v>774</v>
      </c>
      <c r="B84" t="s">
        <v>384</v>
      </c>
      <c r="C84">
        <v>96.2</v>
      </c>
      <c r="D84">
        <v>100.2</v>
      </c>
      <c r="E84">
        <v>97.1</v>
      </c>
      <c r="F84">
        <v>100.1</v>
      </c>
      <c r="G84">
        <v>99.1</v>
      </c>
      <c r="H84">
        <v>101.2</v>
      </c>
      <c r="I84">
        <v>593.90000000000009</v>
      </c>
      <c r="J84" s="181"/>
      <c r="K84" s="182"/>
      <c r="Y84" t="s">
        <v>936</v>
      </c>
      <c r="Z84" t="s">
        <v>384</v>
      </c>
      <c r="AA84">
        <v>93</v>
      </c>
      <c r="AB84">
        <v>94</v>
      </c>
      <c r="AC84">
        <v>93</v>
      </c>
      <c r="AD84">
        <v>99</v>
      </c>
      <c r="AE84">
        <v>99</v>
      </c>
      <c r="AF84">
        <v>95</v>
      </c>
      <c r="AG84">
        <v>96</v>
      </c>
      <c r="AH84">
        <v>94</v>
      </c>
      <c r="AI84">
        <v>91</v>
      </c>
      <c r="AJ84">
        <v>91</v>
      </c>
      <c r="AK84">
        <v>93</v>
      </c>
      <c r="AL84">
        <v>95</v>
      </c>
      <c r="AM84">
        <v>1133</v>
      </c>
      <c r="AN84">
        <v>38</v>
      </c>
      <c r="AQ84" s="181" t="s">
        <v>647</v>
      </c>
      <c r="AR84" s="181" t="s">
        <v>604</v>
      </c>
      <c r="AS84" s="181">
        <v>97.7</v>
      </c>
      <c r="AT84" s="181">
        <v>100.8</v>
      </c>
      <c r="AU84" s="181">
        <v>93</v>
      </c>
      <c r="AV84" s="181">
        <v>101</v>
      </c>
      <c r="AW84" s="181">
        <v>95.4</v>
      </c>
      <c r="AX84" s="181">
        <v>99.1</v>
      </c>
      <c r="AY84" s="181">
        <v>587</v>
      </c>
      <c r="AZ84" s="181"/>
      <c r="BA84" s="182"/>
    </row>
    <row r="85" spans="1:53" x14ac:dyDescent="0.15">
      <c r="A85" t="s">
        <v>775</v>
      </c>
      <c r="B85" t="s">
        <v>382</v>
      </c>
      <c r="C85">
        <v>97.5</v>
      </c>
      <c r="D85">
        <v>102.2</v>
      </c>
      <c r="E85">
        <v>98.5</v>
      </c>
      <c r="F85">
        <v>101.2</v>
      </c>
      <c r="G85">
        <v>98.9</v>
      </c>
      <c r="H85">
        <v>95.6</v>
      </c>
      <c r="I85">
        <v>593.9</v>
      </c>
      <c r="J85" s="181"/>
      <c r="K85" s="182"/>
      <c r="Y85" t="s">
        <v>938</v>
      </c>
      <c r="Z85" t="s">
        <v>384</v>
      </c>
      <c r="AA85">
        <v>97</v>
      </c>
      <c r="AB85">
        <v>92</v>
      </c>
      <c r="AC85">
        <v>91</v>
      </c>
      <c r="AD85">
        <v>92</v>
      </c>
      <c r="AE85">
        <v>97</v>
      </c>
      <c r="AF85">
        <v>98</v>
      </c>
      <c r="AG85">
        <v>94</v>
      </c>
      <c r="AH85">
        <v>96</v>
      </c>
      <c r="AI85">
        <v>93</v>
      </c>
      <c r="AJ85">
        <v>91</v>
      </c>
      <c r="AK85">
        <v>97</v>
      </c>
      <c r="AL85">
        <v>94</v>
      </c>
      <c r="AM85">
        <v>1132</v>
      </c>
      <c r="AN85">
        <v>35</v>
      </c>
      <c r="AQ85" s="181" t="s">
        <v>1018</v>
      </c>
      <c r="AR85" s="181" t="s">
        <v>687</v>
      </c>
      <c r="AS85" s="181">
        <v>95.5</v>
      </c>
      <c r="AT85" s="181">
        <v>98.8</v>
      </c>
      <c r="AU85" s="181">
        <v>98.2</v>
      </c>
      <c r="AV85" s="181">
        <v>97.4</v>
      </c>
      <c r="AW85" s="181">
        <v>98.7</v>
      </c>
      <c r="AX85" s="181">
        <v>98.4</v>
      </c>
      <c r="AY85" s="181">
        <v>587</v>
      </c>
      <c r="AZ85" s="181"/>
      <c r="BA85" s="182"/>
    </row>
    <row r="86" spans="1:53" x14ac:dyDescent="0.15">
      <c r="A86" t="s">
        <v>664</v>
      </c>
      <c r="B86" t="s">
        <v>596</v>
      </c>
      <c r="C86">
        <v>99.6</v>
      </c>
      <c r="D86">
        <v>97.7</v>
      </c>
      <c r="E86">
        <v>100.9</v>
      </c>
      <c r="F86">
        <v>99.6</v>
      </c>
      <c r="G86">
        <v>98.5</v>
      </c>
      <c r="H86">
        <v>97.4</v>
      </c>
      <c r="I86">
        <v>593.70000000000005</v>
      </c>
      <c r="J86" s="181"/>
      <c r="K86" s="182"/>
      <c r="Y86" t="s">
        <v>840</v>
      </c>
      <c r="Z86" t="s">
        <v>596</v>
      </c>
      <c r="AA86">
        <v>93</v>
      </c>
      <c r="AB86">
        <v>93</v>
      </c>
      <c r="AC86">
        <v>95</v>
      </c>
      <c r="AD86">
        <v>96</v>
      </c>
      <c r="AE86">
        <v>97</v>
      </c>
      <c r="AF86">
        <v>95</v>
      </c>
      <c r="AG86">
        <v>95</v>
      </c>
      <c r="AH86">
        <v>96</v>
      </c>
      <c r="AI86">
        <v>93</v>
      </c>
      <c r="AJ86">
        <v>93</v>
      </c>
      <c r="AK86">
        <v>95</v>
      </c>
      <c r="AL86">
        <v>90</v>
      </c>
      <c r="AM86">
        <v>1131</v>
      </c>
      <c r="AN86">
        <v>36</v>
      </c>
      <c r="AQ86" s="181" t="s">
        <v>836</v>
      </c>
      <c r="AR86" s="181" t="s">
        <v>583</v>
      </c>
      <c r="AS86" s="181">
        <v>98.6</v>
      </c>
      <c r="AT86" s="181">
        <v>99.4</v>
      </c>
      <c r="AU86" s="181">
        <v>94.8</v>
      </c>
      <c r="AV86" s="181">
        <v>96.3</v>
      </c>
      <c r="AW86" s="181">
        <v>98.2</v>
      </c>
      <c r="AX86" s="181">
        <v>99</v>
      </c>
      <c r="AY86" s="181">
        <v>586.29999999999995</v>
      </c>
      <c r="AZ86" s="181"/>
      <c r="BA86" s="182"/>
    </row>
    <row r="87" spans="1:53" x14ac:dyDescent="0.15">
      <c r="A87" t="s">
        <v>665</v>
      </c>
      <c r="B87" t="s">
        <v>593</v>
      </c>
      <c r="C87">
        <v>96.3</v>
      </c>
      <c r="D87">
        <v>95.6</v>
      </c>
      <c r="E87">
        <v>101.1</v>
      </c>
      <c r="F87">
        <v>101</v>
      </c>
      <c r="G87">
        <v>101.2</v>
      </c>
      <c r="H87">
        <v>98.1</v>
      </c>
      <c r="I87">
        <v>593.29999999999995</v>
      </c>
      <c r="J87" s="181"/>
      <c r="K87" s="182"/>
      <c r="Y87" t="s">
        <v>933</v>
      </c>
      <c r="Z87" t="s">
        <v>384</v>
      </c>
      <c r="AA87">
        <v>94</v>
      </c>
      <c r="AB87">
        <v>94</v>
      </c>
      <c r="AC87">
        <v>89</v>
      </c>
      <c r="AD87">
        <v>94</v>
      </c>
      <c r="AE87">
        <v>97</v>
      </c>
      <c r="AF87">
        <v>95</v>
      </c>
      <c r="AG87">
        <v>97</v>
      </c>
      <c r="AH87">
        <v>94</v>
      </c>
      <c r="AI87">
        <v>96</v>
      </c>
      <c r="AJ87">
        <v>96</v>
      </c>
      <c r="AK87">
        <v>92</v>
      </c>
      <c r="AL87">
        <v>92</v>
      </c>
      <c r="AM87">
        <v>1130</v>
      </c>
      <c r="AN87">
        <v>28</v>
      </c>
      <c r="AQ87" s="181" t="s">
        <v>1010</v>
      </c>
      <c r="AR87" s="181" t="s">
        <v>604</v>
      </c>
      <c r="AS87" s="181">
        <v>92.2</v>
      </c>
      <c r="AT87" s="181">
        <v>89.4</v>
      </c>
      <c r="AU87" s="181">
        <v>101.1</v>
      </c>
      <c r="AV87" s="181">
        <v>101.6</v>
      </c>
      <c r="AW87" s="181">
        <v>101.1</v>
      </c>
      <c r="AX87" s="181">
        <v>98.1</v>
      </c>
      <c r="AY87" s="181">
        <v>583.50000000000011</v>
      </c>
      <c r="AZ87" s="181"/>
      <c r="BA87" s="182"/>
    </row>
    <row r="88" spans="1:53" x14ac:dyDescent="0.15">
      <c r="A88" t="s">
        <v>666</v>
      </c>
      <c r="B88" t="s">
        <v>604</v>
      </c>
      <c r="C88">
        <v>95.6</v>
      </c>
      <c r="D88">
        <v>101.1</v>
      </c>
      <c r="E88">
        <v>96.5</v>
      </c>
      <c r="F88">
        <v>98</v>
      </c>
      <c r="G88">
        <v>101.9</v>
      </c>
      <c r="H88">
        <v>99.7</v>
      </c>
      <c r="I88">
        <v>592.80000000000007</v>
      </c>
      <c r="J88" s="181"/>
      <c r="K88" s="182"/>
      <c r="Y88" t="s">
        <v>1011</v>
      </c>
      <c r="Z88" t="s">
        <v>393</v>
      </c>
      <c r="AA88">
        <v>95</v>
      </c>
      <c r="AB88">
        <v>93</v>
      </c>
      <c r="AC88">
        <v>98</v>
      </c>
      <c r="AD88">
        <v>93</v>
      </c>
      <c r="AE88">
        <v>96</v>
      </c>
      <c r="AF88">
        <v>96</v>
      </c>
      <c r="AG88">
        <v>99</v>
      </c>
      <c r="AH88">
        <v>98</v>
      </c>
      <c r="AI88">
        <v>91</v>
      </c>
      <c r="AJ88">
        <v>84</v>
      </c>
      <c r="AK88">
        <v>92</v>
      </c>
      <c r="AL88">
        <v>93</v>
      </c>
      <c r="AM88">
        <v>1128</v>
      </c>
      <c r="AN88">
        <v>41</v>
      </c>
      <c r="AQ88" s="181" t="s">
        <v>872</v>
      </c>
      <c r="AR88" s="181" t="s">
        <v>593</v>
      </c>
      <c r="AS88" s="181">
        <v>99.2</v>
      </c>
      <c r="AT88" s="181">
        <v>100</v>
      </c>
      <c r="AU88" s="181">
        <v>92.6</v>
      </c>
      <c r="AV88" s="181">
        <v>96.1</v>
      </c>
      <c r="AW88" s="181">
        <v>96.3</v>
      </c>
      <c r="AX88" s="181">
        <v>98.6</v>
      </c>
      <c r="AY88" s="181">
        <v>582.79999999999995</v>
      </c>
      <c r="AZ88" s="181"/>
      <c r="BA88" s="182"/>
    </row>
    <row r="89" spans="1:53" x14ac:dyDescent="0.15">
      <c r="A89" t="s">
        <v>776</v>
      </c>
      <c r="B89" t="s">
        <v>382</v>
      </c>
      <c r="C89">
        <v>98.3</v>
      </c>
      <c r="D89">
        <v>100.4</v>
      </c>
      <c r="E89">
        <v>99.7</v>
      </c>
      <c r="F89">
        <v>99.2</v>
      </c>
      <c r="G89">
        <v>96.4</v>
      </c>
      <c r="H89">
        <v>98.8</v>
      </c>
      <c r="I89">
        <v>592.79999999999995</v>
      </c>
      <c r="J89" s="181"/>
      <c r="K89" s="182"/>
      <c r="Y89" t="s">
        <v>937</v>
      </c>
      <c r="Z89" t="s">
        <v>383</v>
      </c>
      <c r="AA89">
        <v>97</v>
      </c>
      <c r="AB89">
        <v>92</v>
      </c>
      <c r="AC89">
        <v>91</v>
      </c>
      <c r="AD89">
        <v>88</v>
      </c>
      <c r="AE89">
        <v>98</v>
      </c>
      <c r="AF89">
        <v>95</v>
      </c>
      <c r="AG89">
        <v>98</v>
      </c>
      <c r="AH89">
        <v>96</v>
      </c>
      <c r="AI89">
        <v>94</v>
      </c>
      <c r="AJ89">
        <v>92</v>
      </c>
      <c r="AK89">
        <v>94</v>
      </c>
      <c r="AL89">
        <v>93</v>
      </c>
      <c r="AM89">
        <v>1128</v>
      </c>
      <c r="AN89">
        <v>40</v>
      </c>
      <c r="AQ89" s="181" t="s">
        <v>870</v>
      </c>
      <c r="AR89" s="181" t="s">
        <v>588</v>
      </c>
      <c r="AS89" s="181">
        <v>94.4</v>
      </c>
      <c r="AT89" s="181">
        <v>99.3</v>
      </c>
      <c r="AU89" s="181">
        <v>96.9</v>
      </c>
      <c r="AV89" s="181">
        <v>93.1</v>
      </c>
      <c r="AW89" s="181">
        <v>96.3</v>
      </c>
      <c r="AX89" s="181">
        <v>98.1</v>
      </c>
      <c r="AY89" s="181">
        <v>578.1</v>
      </c>
      <c r="AZ89" s="181"/>
      <c r="BA89" s="182"/>
    </row>
    <row r="90" spans="1:53" x14ac:dyDescent="0.15">
      <c r="A90" t="s">
        <v>667</v>
      </c>
      <c r="B90" t="s">
        <v>668</v>
      </c>
      <c r="C90">
        <v>99.4</v>
      </c>
      <c r="D90">
        <v>97.9</v>
      </c>
      <c r="E90">
        <v>98.1</v>
      </c>
      <c r="F90">
        <v>99</v>
      </c>
      <c r="G90">
        <v>98</v>
      </c>
      <c r="H90">
        <v>100.3</v>
      </c>
      <c r="I90">
        <v>592.69999999999993</v>
      </c>
      <c r="J90" s="181"/>
      <c r="K90" s="182"/>
      <c r="Y90" t="s">
        <v>829</v>
      </c>
      <c r="Z90" t="s">
        <v>583</v>
      </c>
      <c r="AA90">
        <v>95</v>
      </c>
      <c r="AB90">
        <v>92</v>
      </c>
      <c r="AC90">
        <v>93</v>
      </c>
      <c r="AD90">
        <v>94</v>
      </c>
      <c r="AE90">
        <v>95</v>
      </c>
      <c r="AF90">
        <v>95</v>
      </c>
      <c r="AG90">
        <v>95</v>
      </c>
      <c r="AH90">
        <v>96</v>
      </c>
      <c r="AI90">
        <v>91</v>
      </c>
      <c r="AJ90">
        <v>92</v>
      </c>
      <c r="AK90">
        <v>91</v>
      </c>
      <c r="AL90">
        <v>93</v>
      </c>
      <c r="AM90">
        <v>1122</v>
      </c>
      <c r="AN90">
        <v>30</v>
      </c>
      <c r="AQ90" s="181" t="s">
        <v>881</v>
      </c>
      <c r="AR90" s="181" t="s">
        <v>583</v>
      </c>
      <c r="AS90" s="181">
        <v>96.6</v>
      </c>
      <c r="AT90" s="181">
        <v>94.2</v>
      </c>
      <c r="AU90" s="181">
        <v>97.9</v>
      </c>
      <c r="AV90" s="181">
        <v>97.9</v>
      </c>
      <c r="AW90" s="181">
        <v>96.3</v>
      </c>
      <c r="AX90" s="181">
        <v>93.9</v>
      </c>
      <c r="AY90" s="181">
        <v>576.80000000000007</v>
      </c>
      <c r="AZ90" s="181"/>
      <c r="BA90" s="182"/>
    </row>
    <row r="91" spans="1:53" x14ac:dyDescent="0.15">
      <c r="A91" t="s">
        <v>669</v>
      </c>
      <c r="B91" t="s">
        <v>604</v>
      </c>
      <c r="C91">
        <v>95.2</v>
      </c>
      <c r="D91">
        <v>97.1</v>
      </c>
      <c r="E91">
        <v>98.1</v>
      </c>
      <c r="F91">
        <v>100.8</v>
      </c>
      <c r="G91">
        <v>100.9</v>
      </c>
      <c r="H91">
        <v>100.5</v>
      </c>
      <c r="I91">
        <v>592.6</v>
      </c>
      <c r="J91" s="181"/>
      <c r="K91" s="182"/>
      <c r="Y91" t="s">
        <v>841</v>
      </c>
      <c r="Z91" t="s">
        <v>623</v>
      </c>
      <c r="AA91">
        <v>89</v>
      </c>
      <c r="AB91">
        <v>89</v>
      </c>
      <c r="AC91">
        <v>90</v>
      </c>
      <c r="AD91">
        <v>95</v>
      </c>
      <c r="AE91">
        <v>97</v>
      </c>
      <c r="AF91">
        <v>97</v>
      </c>
      <c r="AG91">
        <v>97</v>
      </c>
      <c r="AH91">
        <v>99</v>
      </c>
      <c r="AI91">
        <v>93</v>
      </c>
      <c r="AJ91">
        <v>90</v>
      </c>
      <c r="AK91">
        <v>91</v>
      </c>
      <c r="AL91">
        <v>94</v>
      </c>
      <c r="AM91">
        <v>1121</v>
      </c>
      <c r="AN91">
        <v>31</v>
      </c>
      <c r="AQ91" s="181" t="s">
        <v>822</v>
      </c>
      <c r="AR91" s="181" t="s">
        <v>385</v>
      </c>
      <c r="AS91" s="181">
        <v>97.7</v>
      </c>
      <c r="AT91" s="181">
        <v>94.5</v>
      </c>
      <c r="AU91" s="181">
        <v>95.2</v>
      </c>
      <c r="AV91" s="181">
        <v>97.4</v>
      </c>
      <c r="AW91" s="181">
        <v>97.2</v>
      </c>
      <c r="AX91" s="181">
        <v>94</v>
      </c>
      <c r="AY91" s="181">
        <v>576</v>
      </c>
      <c r="AZ91" s="181"/>
      <c r="BA91" s="182"/>
    </row>
    <row r="92" spans="1:53" x14ac:dyDescent="0.15">
      <c r="A92" t="s">
        <v>670</v>
      </c>
      <c r="B92" t="s">
        <v>588</v>
      </c>
      <c r="C92">
        <v>95.1</v>
      </c>
      <c r="D92">
        <v>102.4</v>
      </c>
      <c r="E92">
        <v>100.2</v>
      </c>
      <c r="F92">
        <v>96.5</v>
      </c>
      <c r="G92">
        <v>99</v>
      </c>
      <c r="H92">
        <v>99.3</v>
      </c>
      <c r="I92">
        <v>592.5</v>
      </c>
      <c r="J92" s="181"/>
      <c r="K92" s="182"/>
      <c r="Y92" t="s">
        <v>833</v>
      </c>
      <c r="Z92" t="s">
        <v>635</v>
      </c>
      <c r="AA92">
        <v>93</v>
      </c>
      <c r="AB92">
        <v>94</v>
      </c>
      <c r="AC92">
        <v>98</v>
      </c>
      <c r="AD92">
        <v>96</v>
      </c>
      <c r="AE92">
        <v>96</v>
      </c>
      <c r="AF92">
        <v>95</v>
      </c>
      <c r="AG92">
        <v>98</v>
      </c>
      <c r="AH92">
        <v>96</v>
      </c>
      <c r="AI92">
        <v>82</v>
      </c>
      <c r="AJ92">
        <v>91</v>
      </c>
      <c r="AK92">
        <v>90</v>
      </c>
      <c r="AL92">
        <v>92</v>
      </c>
      <c r="AM92">
        <v>1121</v>
      </c>
      <c r="AN92">
        <v>31</v>
      </c>
      <c r="AQ92" s="181" t="s">
        <v>894</v>
      </c>
      <c r="AR92" s="181" t="s">
        <v>393</v>
      </c>
      <c r="AS92" s="181">
        <v>92.4</v>
      </c>
      <c r="AT92" s="181">
        <v>96.3</v>
      </c>
      <c r="AU92" s="181">
        <v>94.1</v>
      </c>
      <c r="AV92" s="181">
        <v>99.3</v>
      </c>
      <c r="AW92" s="181">
        <v>97.9</v>
      </c>
      <c r="AX92" s="181">
        <v>95.6</v>
      </c>
      <c r="AY92" s="181">
        <v>575.6</v>
      </c>
      <c r="AZ92" s="181"/>
      <c r="BA92" s="182"/>
    </row>
    <row r="93" spans="1:53" x14ac:dyDescent="0.15">
      <c r="A93" t="s">
        <v>777</v>
      </c>
      <c r="B93" t="s">
        <v>391</v>
      </c>
      <c r="C93">
        <v>100.4</v>
      </c>
      <c r="D93">
        <v>97</v>
      </c>
      <c r="E93">
        <v>97.1</v>
      </c>
      <c r="F93">
        <v>98.3</v>
      </c>
      <c r="G93">
        <v>98.7</v>
      </c>
      <c r="H93">
        <v>100.2</v>
      </c>
      <c r="I93">
        <v>591.70000000000005</v>
      </c>
      <c r="J93" s="181"/>
      <c r="K93" s="182"/>
      <c r="Y93" t="s">
        <v>858</v>
      </c>
      <c r="Z93" t="s">
        <v>625</v>
      </c>
      <c r="AA93">
        <v>93</v>
      </c>
      <c r="AB93">
        <v>93</v>
      </c>
      <c r="AC93">
        <v>93</v>
      </c>
      <c r="AD93">
        <v>95</v>
      </c>
      <c r="AE93">
        <v>95</v>
      </c>
      <c r="AF93">
        <v>97</v>
      </c>
      <c r="AG93">
        <v>96</v>
      </c>
      <c r="AH93">
        <v>97</v>
      </c>
      <c r="AI93">
        <v>87</v>
      </c>
      <c r="AJ93">
        <v>94</v>
      </c>
      <c r="AK93">
        <v>89</v>
      </c>
      <c r="AL93">
        <v>91</v>
      </c>
      <c r="AM93">
        <v>1120</v>
      </c>
      <c r="AN93">
        <v>38</v>
      </c>
      <c r="AQ93" s="181" t="s">
        <v>816</v>
      </c>
      <c r="AR93" s="181" t="s">
        <v>387</v>
      </c>
      <c r="AS93" s="181">
        <v>98.7</v>
      </c>
      <c r="AT93" s="181">
        <v>96.3</v>
      </c>
      <c r="AU93" s="181">
        <v>95</v>
      </c>
      <c r="AV93" s="181">
        <v>94.8</v>
      </c>
      <c r="AW93" s="181">
        <v>92.8</v>
      </c>
      <c r="AX93" s="181">
        <v>97.6</v>
      </c>
      <c r="AY93" s="181">
        <v>575.20000000000005</v>
      </c>
      <c r="AZ93" s="181"/>
      <c r="BA93" s="182"/>
    </row>
    <row r="94" spans="1:53" x14ac:dyDescent="0.15">
      <c r="A94" t="s">
        <v>778</v>
      </c>
      <c r="B94" t="s">
        <v>382</v>
      </c>
      <c r="C94">
        <v>99.9</v>
      </c>
      <c r="D94">
        <v>97.3</v>
      </c>
      <c r="E94">
        <v>99.5</v>
      </c>
      <c r="F94">
        <v>98.5</v>
      </c>
      <c r="G94">
        <v>96.9</v>
      </c>
      <c r="H94">
        <v>99.6</v>
      </c>
      <c r="I94">
        <v>591.70000000000005</v>
      </c>
      <c r="J94" s="181"/>
      <c r="K94" s="182"/>
      <c r="Y94" t="s">
        <v>835</v>
      </c>
      <c r="Z94" t="s">
        <v>593</v>
      </c>
      <c r="AA94">
        <v>97</v>
      </c>
      <c r="AB94">
        <v>94</v>
      </c>
      <c r="AC94">
        <v>94</v>
      </c>
      <c r="AD94">
        <v>96</v>
      </c>
      <c r="AE94">
        <v>91</v>
      </c>
      <c r="AF94">
        <v>95</v>
      </c>
      <c r="AG94">
        <v>96</v>
      </c>
      <c r="AH94">
        <v>93</v>
      </c>
      <c r="AI94">
        <v>92</v>
      </c>
      <c r="AJ94">
        <v>89</v>
      </c>
      <c r="AK94">
        <v>93</v>
      </c>
      <c r="AL94">
        <v>88</v>
      </c>
      <c r="AM94">
        <v>1118</v>
      </c>
      <c r="AN94">
        <v>28</v>
      </c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2"/>
    </row>
    <row r="95" spans="1:53" x14ac:dyDescent="0.15">
      <c r="A95" t="s">
        <v>779</v>
      </c>
      <c r="B95" t="s">
        <v>391</v>
      </c>
      <c r="C95">
        <v>98.6</v>
      </c>
      <c r="D95">
        <v>97</v>
      </c>
      <c r="E95">
        <v>99.1</v>
      </c>
      <c r="F95">
        <v>99.8</v>
      </c>
      <c r="G95">
        <v>97.8</v>
      </c>
      <c r="H95">
        <v>99.1</v>
      </c>
      <c r="I95">
        <v>591.4</v>
      </c>
      <c r="J95" s="181"/>
      <c r="K95" s="182"/>
      <c r="Y95" t="s">
        <v>834</v>
      </c>
      <c r="Z95" t="s">
        <v>596</v>
      </c>
      <c r="AA95">
        <v>94</v>
      </c>
      <c r="AB95">
        <v>89</v>
      </c>
      <c r="AC95">
        <v>92</v>
      </c>
      <c r="AD95">
        <v>90</v>
      </c>
      <c r="AE95">
        <v>96</v>
      </c>
      <c r="AF95">
        <v>97</v>
      </c>
      <c r="AG95">
        <v>99</v>
      </c>
      <c r="AH95">
        <v>98</v>
      </c>
      <c r="AI95">
        <v>88</v>
      </c>
      <c r="AJ95">
        <v>87</v>
      </c>
      <c r="AK95">
        <v>95</v>
      </c>
      <c r="AL95">
        <v>91</v>
      </c>
      <c r="AM95">
        <v>1116</v>
      </c>
      <c r="AN95">
        <v>32</v>
      </c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2"/>
    </row>
    <row r="96" spans="1:53" x14ac:dyDescent="0.15">
      <c r="A96" t="s">
        <v>780</v>
      </c>
      <c r="B96" t="s">
        <v>388</v>
      </c>
      <c r="C96">
        <v>99.6</v>
      </c>
      <c r="D96">
        <v>98.2</v>
      </c>
      <c r="E96">
        <v>100</v>
      </c>
      <c r="F96">
        <v>96.7</v>
      </c>
      <c r="G96">
        <v>96.8</v>
      </c>
      <c r="H96">
        <v>99.8</v>
      </c>
      <c r="I96">
        <v>591.1</v>
      </c>
      <c r="J96" s="181"/>
      <c r="K96" s="182"/>
      <c r="Y96" t="s">
        <v>881</v>
      </c>
      <c r="Z96" t="s">
        <v>583</v>
      </c>
      <c r="AA96">
        <v>93</v>
      </c>
      <c r="AB96">
        <v>96</v>
      </c>
      <c r="AC96">
        <v>93</v>
      </c>
      <c r="AD96">
        <v>95</v>
      </c>
      <c r="AE96">
        <v>97</v>
      </c>
      <c r="AF96">
        <v>96</v>
      </c>
      <c r="AG96">
        <v>95</v>
      </c>
      <c r="AH96">
        <v>97</v>
      </c>
      <c r="AI96">
        <v>87</v>
      </c>
      <c r="AJ96">
        <v>86</v>
      </c>
      <c r="AK96">
        <v>89</v>
      </c>
      <c r="AL96">
        <v>91</v>
      </c>
      <c r="AM96">
        <v>1115</v>
      </c>
      <c r="AN96">
        <v>31</v>
      </c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2"/>
    </row>
    <row r="97" spans="1:53" x14ac:dyDescent="0.15">
      <c r="A97" t="s">
        <v>671</v>
      </c>
      <c r="B97" t="s">
        <v>672</v>
      </c>
      <c r="C97">
        <v>102.1</v>
      </c>
      <c r="D97">
        <v>99.9</v>
      </c>
      <c r="E97">
        <v>97</v>
      </c>
      <c r="F97">
        <v>94.2</v>
      </c>
      <c r="G97">
        <v>97.6</v>
      </c>
      <c r="H97">
        <v>100.2</v>
      </c>
      <c r="I97">
        <v>591</v>
      </c>
      <c r="J97" s="181"/>
      <c r="K97" s="182"/>
      <c r="Y97" t="s">
        <v>906</v>
      </c>
      <c r="Z97" t="s">
        <v>588</v>
      </c>
      <c r="AA97">
        <v>89</v>
      </c>
      <c r="AB97">
        <v>95</v>
      </c>
      <c r="AC97">
        <v>93</v>
      </c>
      <c r="AD97">
        <v>92</v>
      </c>
      <c r="AE97">
        <v>97</v>
      </c>
      <c r="AF97">
        <v>96</v>
      </c>
      <c r="AG97">
        <v>100</v>
      </c>
      <c r="AH97">
        <v>98</v>
      </c>
      <c r="AI97">
        <v>83</v>
      </c>
      <c r="AJ97">
        <v>88</v>
      </c>
      <c r="AK97">
        <v>87</v>
      </c>
      <c r="AL97">
        <v>95</v>
      </c>
      <c r="AM97">
        <v>1113</v>
      </c>
      <c r="AN97">
        <v>31</v>
      </c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2"/>
    </row>
    <row r="98" spans="1:53" x14ac:dyDescent="0.15">
      <c r="A98" t="s">
        <v>781</v>
      </c>
      <c r="B98" t="s">
        <v>388</v>
      </c>
      <c r="C98">
        <v>97.5</v>
      </c>
      <c r="D98">
        <v>99.1</v>
      </c>
      <c r="E98">
        <v>99.3</v>
      </c>
      <c r="F98">
        <v>99.1</v>
      </c>
      <c r="G98">
        <v>97.5</v>
      </c>
      <c r="H98">
        <v>98.5</v>
      </c>
      <c r="I98">
        <v>591</v>
      </c>
      <c r="J98" s="181"/>
      <c r="K98" s="182"/>
      <c r="Y98" t="s">
        <v>1007</v>
      </c>
      <c r="Z98" t="s">
        <v>635</v>
      </c>
      <c r="AA98">
        <v>93</v>
      </c>
      <c r="AB98">
        <v>92</v>
      </c>
      <c r="AC98">
        <v>99</v>
      </c>
      <c r="AD98">
        <v>93</v>
      </c>
      <c r="AE98">
        <v>97</v>
      </c>
      <c r="AF98">
        <v>98</v>
      </c>
      <c r="AG98">
        <v>97</v>
      </c>
      <c r="AH98">
        <v>98</v>
      </c>
      <c r="AI98">
        <v>88</v>
      </c>
      <c r="AJ98">
        <v>87</v>
      </c>
      <c r="AK98">
        <v>84</v>
      </c>
      <c r="AL98">
        <v>85</v>
      </c>
      <c r="AM98">
        <v>1111</v>
      </c>
      <c r="AN98">
        <v>35</v>
      </c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1:53" x14ac:dyDescent="0.15">
      <c r="A99" t="s">
        <v>673</v>
      </c>
      <c r="B99" t="s">
        <v>611</v>
      </c>
      <c r="C99">
        <v>100</v>
      </c>
      <c r="D99">
        <v>97.8</v>
      </c>
      <c r="E99">
        <v>97.7</v>
      </c>
      <c r="F99">
        <v>99.1</v>
      </c>
      <c r="G99">
        <v>99</v>
      </c>
      <c r="H99">
        <v>97.3</v>
      </c>
      <c r="I99">
        <v>590.9</v>
      </c>
      <c r="J99" s="181"/>
      <c r="K99" s="182"/>
      <c r="Y99" t="s">
        <v>836</v>
      </c>
      <c r="Z99" t="s">
        <v>583</v>
      </c>
      <c r="AA99">
        <v>91</v>
      </c>
      <c r="AB99">
        <v>94</v>
      </c>
      <c r="AC99">
        <v>93</v>
      </c>
      <c r="AD99">
        <v>92</v>
      </c>
      <c r="AE99">
        <v>96</v>
      </c>
      <c r="AF99">
        <v>99</v>
      </c>
      <c r="AG99">
        <v>97</v>
      </c>
      <c r="AH99">
        <v>96</v>
      </c>
      <c r="AI99">
        <v>90</v>
      </c>
      <c r="AJ99">
        <v>90</v>
      </c>
      <c r="AK99">
        <v>84</v>
      </c>
      <c r="AL99">
        <v>88</v>
      </c>
      <c r="AM99">
        <v>1110</v>
      </c>
      <c r="AN99">
        <v>30</v>
      </c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1:53" ht="14.25" thickBot="1" x14ac:dyDescent="0.2">
      <c r="A100" t="s">
        <v>674</v>
      </c>
      <c r="B100" t="s">
        <v>675</v>
      </c>
      <c r="C100">
        <v>93.9</v>
      </c>
      <c r="D100">
        <v>100.8</v>
      </c>
      <c r="E100">
        <v>101.3</v>
      </c>
      <c r="F100">
        <v>99.9</v>
      </c>
      <c r="G100">
        <v>96.4</v>
      </c>
      <c r="H100">
        <v>98.4</v>
      </c>
      <c r="I100">
        <v>590.69999999999993</v>
      </c>
      <c r="J100" s="181"/>
      <c r="K100" s="182"/>
      <c r="Y100" t="s">
        <v>828</v>
      </c>
      <c r="Z100" t="s">
        <v>596</v>
      </c>
      <c r="AA100">
        <v>95</v>
      </c>
      <c r="AB100">
        <v>92</v>
      </c>
      <c r="AC100">
        <v>97</v>
      </c>
      <c r="AD100">
        <v>98</v>
      </c>
      <c r="AE100">
        <v>93</v>
      </c>
      <c r="AF100">
        <v>95</v>
      </c>
      <c r="AG100">
        <v>93</v>
      </c>
      <c r="AH100">
        <v>94</v>
      </c>
      <c r="AI100">
        <v>90</v>
      </c>
      <c r="AJ100">
        <v>84</v>
      </c>
      <c r="AK100">
        <v>88</v>
      </c>
      <c r="AL100">
        <v>91</v>
      </c>
      <c r="AM100">
        <v>1110</v>
      </c>
      <c r="AN100">
        <v>24</v>
      </c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</row>
    <row r="101" spans="1:53" x14ac:dyDescent="0.15">
      <c r="A101" t="s">
        <v>782</v>
      </c>
      <c r="B101" t="s">
        <v>391</v>
      </c>
      <c r="C101">
        <v>99.3</v>
      </c>
      <c r="D101">
        <v>101.2</v>
      </c>
      <c r="E101">
        <v>100.4</v>
      </c>
      <c r="F101">
        <v>97.3</v>
      </c>
      <c r="G101">
        <v>94.9</v>
      </c>
      <c r="H101">
        <v>97.5</v>
      </c>
      <c r="I101">
        <v>590.6</v>
      </c>
      <c r="J101" s="181"/>
      <c r="K101" s="182"/>
      <c r="Y101" t="s">
        <v>871</v>
      </c>
      <c r="Z101" t="s">
        <v>596</v>
      </c>
      <c r="AA101">
        <v>90</v>
      </c>
      <c r="AB101">
        <v>95</v>
      </c>
      <c r="AC101">
        <v>94</v>
      </c>
      <c r="AD101">
        <v>94</v>
      </c>
      <c r="AE101">
        <v>97</v>
      </c>
      <c r="AF101">
        <v>99</v>
      </c>
      <c r="AG101">
        <v>98</v>
      </c>
      <c r="AH101">
        <v>97</v>
      </c>
      <c r="AI101">
        <v>85</v>
      </c>
      <c r="AJ101">
        <v>87</v>
      </c>
      <c r="AK101">
        <v>84</v>
      </c>
      <c r="AL101">
        <v>88</v>
      </c>
      <c r="AM101">
        <v>1108</v>
      </c>
      <c r="AN101">
        <v>33</v>
      </c>
      <c r="AQ101" t="s">
        <v>58</v>
      </c>
    </row>
    <row r="102" spans="1:53" x14ac:dyDescent="0.15">
      <c r="A102" t="s">
        <v>676</v>
      </c>
      <c r="B102" t="s">
        <v>677</v>
      </c>
      <c r="C102">
        <v>98.6</v>
      </c>
      <c r="D102">
        <v>98.9</v>
      </c>
      <c r="E102">
        <v>98.5</v>
      </c>
      <c r="F102">
        <v>99.2</v>
      </c>
      <c r="G102">
        <v>100.8</v>
      </c>
      <c r="H102">
        <v>94.5</v>
      </c>
      <c r="I102">
        <v>590.5</v>
      </c>
      <c r="J102" s="181"/>
      <c r="K102" s="182"/>
      <c r="Y102" t="s">
        <v>1008</v>
      </c>
      <c r="Z102" t="s">
        <v>604</v>
      </c>
      <c r="AA102">
        <v>90</v>
      </c>
      <c r="AB102">
        <v>96</v>
      </c>
      <c r="AC102">
        <v>90</v>
      </c>
      <c r="AD102">
        <v>93</v>
      </c>
      <c r="AE102">
        <v>97</v>
      </c>
      <c r="AF102">
        <v>96</v>
      </c>
      <c r="AG102">
        <v>96</v>
      </c>
      <c r="AH102">
        <v>97</v>
      </c>
      <c r="AI102">
        <v>86</v>
      </c>
      <c r="AJ102">
        <v>90</v>
      </c>
      <c r="AK102">
        <v>91</v>
      </c>
      <c r="AL102">
        <v>85</v>
      </c>
      <c r="AM102">
        <v>1107</v>
      </c>
      <c r="AN102">
        <v>28</v>
      </c>
      <c r="AQ102" s="9" t="s">
        <v>14</v>
      </c>
      <c r="AR102" s="9" t="s">
        <v>15</v>
      </c>
      <c r="AS102" s="9" t="s">
        <v>17</v>
      </c>
      <c r="AT102" s="9" t="s">
        <v>18</v>
      </c>
      <c r="AU102" s="9" t="s">
        <v>19</v>
      </c>
      <c r="AV102" s="9" t="s">
        <v>20</v>
      </c>
      <c r="AW102" s="9" t="s">
        <v>23</v>
      </c>
      <c r="AX102" s="9" t="s">
        <v>24</v>
      </c>
      <c r="AY102" s="9" t="s">
        <v>21</v>
      </c>
      <c r="AZ102" s="9" t="s">
        <v>22</v>
      </c>
      <c r="BA102" s="11" t="s">
        <v>45</v>
      </c>
    </row>
    <row r="103" spans="1:53" x14ac:dyDescent="0.15">
      <c r="A103" t="s">
        <v>783</v>
      </c>
      <c r="B103" t="s">
        <v>390</v>
      </c>
      <c r="C103">
        <v>99</v>
      </c>
      <c r="D103">
        <v>99.6</v>
      </c>
      <c r="E103">
        <v>98.1</v>
      </c>
      <c r="F103">
        <v>99.1</v>
      </c>
      <c r="G103">
        <v>98.3</v>
      </c>
      <c r="H103">
        <v>96</v>
      </c>
      <c r="I103">
        <v>590.09999999999991</v>
      </c>
      <c r="J103" s="181"/>
      <c r="K103" s="182"/>
      <c r="Y103" t="s">
        <v>1009</v>
      </c>
      <c r="Z103" t="s">
        <v>604</v>
      </c>
      <c r="AA103">
        <v>96</v>
      </c>
      <c r="AB103">
        <v>95</v>
      </c>
      <c r="AC103">
        <v>93</v>
      </c>
      <c r="AD103">
        <v>93</v>
      </c>
      <c r="AE103">
        <v>99</v>
      </c>
      <c r="AF103">
        <v>100</v>
      </c>
      <c r="AG103">
        <v>96</v>
      </c>
      <c r="AH103">
        <v>96</v>
      </c>
      <c r="AI103">
        <v>78</v>
      </c>
      <c r="AJ103">
        <v>88</v>
      </c>
      <c r="AK103">
        <v>90</v>
      </c>
      <c r="AL103">
        <v>82</v>
      </c>
      <c r="AM103">
        <v>1106</v>
      </c>
      <c r="AN103">
        <v>35</v>
      </c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</row>
    <row r="104" spans="1:53" x14ac:dyDescent="0.15">
      <c r="A104" t="s">
        <v>784</v>
      </c>
      <c r="B104" t="s">
        <v>387</v>
      </c>
      <c r="C104">
        <v>98.5</v>
      </c>
      <c r="D104">
        <v>98.4</v>
      </c>
      <c r="E104">
        <v>97.5</v>
      </c>
      <c r="F104">
        <v>98</v>
      </c>
      <c r="G104">
        <v>97.3</v>
      </c>
      <c r="H104">
        <v>99.7</v>
      </c>
      <c r="I104">
        <v>589.4</v>
      </c>
      <c r="J104" s="181"/>
      <c r="K104" s="182"/>
      <c r="Y104" t="s">
        <v>872</v>
      </c>
      <c r="Z104" t="s">
        <v>593</v>
      </c>
      <c r="AA104">
        <v>87</v>
      </c>
      <c r="AB104">
        <v>95</v>
      </c>
      <c r="AC104">
        <v>92</v>
      </c>
      <c r="AD104">
        <v>95</v>
      </c>
      <c r="AE104">
        <v>95</v>
      </c>
      <c r="AF104">
        <v>96</v>
      </c>
      <c r="AG104">
        <v>98</v>
      </c>
      <c r="AH104">
        <v>98</v>
      </c>
      <c r="AI104">
        <v>84</v>
      </c>
      <c r="AJ104">
        <v>90</v>
      </c>
      <c r="AK104">
        <v>89</v>
      </c>
      <c r="AL104">
        <v>86</v>
      </c>
      <c r="AM104">
        <v>1105</v>
      </c>
      <c r="AN104">
        <v>27</v>
      </c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</row>
    <row r="105" spans="1:53" ht="14.25" thickBot="1" x14ac:dyDescent="0.2">
      <c r="A105" t="s">
        <v>678</v>
      </c>
      <c r="B105" t="s">
        <v>679</v>
      </c>
      <c r="C105">
        <v>96.4</v>
      </c>
      <c r="D105">
        <v>97.1</v>
      </c>
      <c r="E105">
        <v>99.7</v>
      </c>
      <c r="F105">
        <v>99.5</v>
      </c>
      <c r="G105">
        <v>98.4</v>
      </c>
      <c r="H105">
        <v>98.3</v>
      </c>
      <c r="I105">
        <v>589.4</v>
      </c>
      <c r="J105" s="181"/>
      <c r="K105" s="182"/>
      <c r="Y105" t="s">
        <v>844</v>
      </c>
      <c r="Z105" t="s">
        <v>625</v>
      </c>
      <c r="AA105">
        <v>98</v>
      </c>
      <c r="AB105">
        <v>91</v>
      </c>
      <c r="AC105">
        <v>92</v>
      </c>
      <c r="AD105">
        <v>93</v>
      </c>
      <c r="AE105">
        <v>92</v>
      </c>
      <c r="AF105">
        <v>95</v>
      </c>
      <c r="AG105">
        <v>94</v>
      </c>
      <c r="AH105">
        <v>93</v>
      </c>
      <c r="AI105">
        <v>87</v>
      </c>
      <c r="AJ105">
        <v>91</v>
      </c>
      <c r="AK105">
        <v>92</v>
      </c>
      <c r="AL105">
        <v>87</v>
      </c>
      <c r="AM105">
        <v>1105</v>
      </c>
      <c r="AN105">
        <v>24</v>
      </c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</row>
    <row r="106" spans="1:53" x14ac:dyDescent="0.15">
      <c r="A106" t="s">
        <v>680</v>
      </c>
      <c r="B106" t="s">
        <v>620</v>
      </c>
      <c r="C106">
        <v>99.2</v>
      </c>
      <c r="D106">
        <v>101</v>
      </c>
      <c r="E106">
        <v>97.8</v>
      </c>
      <c r="F106">
        <v>98.7</v>
      </c>
      <c r="G106">
        <v>96.3</v>
      </c>
      <c r="H106">
        <v>96.3</v>
      </c>
      <c r="I106">
        <v>589.29999999999995</v>
      </c>
      <c r="J106" s="181"/>
      <c r="K106" s="182"/>
      <c r="Y106" t="s">
        <v>855</v>
      </c>
      <c r="Z106" t="s">
        <v>623</v>
      </c>
      <c r="AA106">
        <v>90</v>
      </c>
      <c r="AB106">
        <v>90</v>
      </c>
      <c r="AC106">
        <v>94</v>
      </c>
      <c r="AD106">
        <v>94</v>
      </c>
      <c r="AE106">
        <v>95</v>
      </c>
      <c r="AF106">
        <v>98</v>
      </c>
      <c r="AG106">
        <v>96</v>
      </c>
      <c r="AH106">
        <v>90</v>
      </c>
      <c r="AI106">
        <v>89</v>
      </c>
      <c r="AJ106">
        <v>89</v>
      </c>
      <c r="AK106">
        <v>90</v>
      </c>
      <c r="AL106">
        <v>88</v>
      </c>
      <c r="AM106">
        <v>1103</v>
      </c>
      <c r="AN106">
        <v>26</v>
      </c>
    </row>
    <row r="107" spans="1:53" x14ac:dyDescent="0.15">
      <c r="A107" t="s">
        <v>681</v>
      </c>
      <c r="B107" t="s">
        <v>675</v>
      </c>
      <c r="C107">
        <v>100</v>
      </c>
      <c r="D107">
        <v>98.2</v>
      </c>
      <c r="E107">
        <v>97</v>
      </c>
      <c r="F107">
        <v>98.3</v>
      </c>
      <c r="G107">
        <v>99</v>
      </c>
      <c r="H107">
        <v>96.5</v>
      </c>
      <c r="I107">
        <v>589</v>
      </c>
      <c r="J107" s="181"/>
      <c r="K107" s="182"/>
      <c r="Y107" t="s">
        <v>943</v>
      </c>
      <c r="Z107" t="s">
        <v>382</v>
      </c>
      <c r="AA107">
        <v>90</v>
      </c>
      <c r="AB107">
        <v>89</v>
      </c>
      <c r="AC107">
        <v>89</v>
      </c>
      <c r="AD107">
        <v>93</v>
      </c>
      <c r="AE107">
        <v>94</v>
      </c>
      <c r="AF107">
        <v>95</v>
      </c>
      <c r="AG107">
        <v>95</v>
      </c>
      <c r="AH107">
        <v>97</v>
      </c>
      <c r="AI107">
        <v>92</v>
      </c>
      <c r="AJ107">
        <v>84</v>
      </c>
      <c r="AK107">
        <v>92</v>
      </c>
      <c r="AL107">
        <v>93</v>
      </c>
      <c r="AM107">
        <v>1103</v>
      </c>
      <c r="AN107">
        <v>25</v>
      </c>
    </row>
    <row r="108" spans="1:53" x14ac:dyDescent="0.15">
      <c r="A108" t="s">
        <v>682</v>
      </c>
      <c r="B108" t="s">
        <v>623</v>
      </c>
      <c r="C108">
        <v>98.4</v>
      </c>
      <c r="D108">
        <v>95.2</v>
      </c>
      <c r="E108">
        <v>98.2</v>
      </c>
      <c r="F108">
        <v>97.9</v>
      </c>
      <c r="G108">
        <v>100.5</v>
      </c>
      <c r="H108">
        <v>98.6</v>
      </c>
      <c r="I108">
        <v>588.80000000000007</v>
      </c>
      <c r="J108" s="181"/>
      <c r="K108" s="182"/>
      <c r="Y108" t="s">
        <v>845</v>
      </c>
      <c r="Z108" t="s">
        <v>583</v>
      </c>
      <c r="AA108">
        <v>91</v>
      </c>
      <c r="AB108">
        <v>91</v>
      </c>
      <c r="AC108">
        <v>95</v>
      </c>
      <c r="AD108">
        <v>92</v>
      </c>
      <c r="AE108">
        <v>93</v>
      </c>
      <c r="AF108">
        <v>91</v>
      </c>
      <c r="AG108">
        <v>93</v>
      </c>
      <c r="AH108">
        <v>92</v>
      </c>
      <c r="AI108">
        <v>87</v>
      </c>
      <c r="AJ108">
        <v>95</v>
      </c>
      <c r="AK108">
        <v>91</v>
      </c>
      <c r="AL108">
        <v>91</v>
      </c>
      <c r="AM108">
        <v>1102</v>
      </c>
      <c r="AN108">
        <v>20</v>
      </c>
    </row>
    <row r="109" spans="1:53" x14ac:dyDescent="0.15">
      <c r="A109" t="s">
        <v>683</v>
      </c>
      <c r="B109" t="s">
        <v>684</v>
      </c>
      <c r="C109">
        <v>100.4</v>
      </c>
      <c r="D109">
        <v>98.8</v>
      </c>
      <c r="E109">
        <v>94.5</v>
      </c>
      <c r="F109">
        <v>98.4</v>
      </c>
      <c r="G109">
        <v>94.9</v>
      </c>
      <c r="H109">
        <v>101.6</v>
      </c>
      <c r="I109">
        <v>588.6</v>
      </c>
      <c r="J109" s="181"/>
      <c r="K109" s="182"/>
      <c r="Y109" t="s">
        <v>861</v>
      </c>
      <c r="Z109" t="s">
        <v>588</v>
      </c>
      <c r="AA109">
        <v>94</v>
      </c>
      <c r="AB109">
        <v>90</v>
      </c>
      <c r="AC109">
        <v>96</v>
      </c>
      <c r="AD109">
        <v>96</v>
      </c>
      <c r="AE109">
        <v>94</v>
      </c>
      <c r="AF109">
        <v>96</v>
      </c>
      <c r="AG109">
        <v>95</v>
      </c>
      <c r="AH109">
        <v>91</v>
      </c>
      <c r="AI109">
        <v>83</v>
      </c>
      <c r="AJ109">
        <v>90</v>
      </c>
      <c r="AK109">
        <v>86</v>
      </c>
      <c r="AL109">
        <v>86</v>
      </c>
      <c r="AM109">
        <v>1097</v>
      </c>
      <c r="AN109">
        <v>21</v>
      </c>
    </row>
    <row r="110" spans="1:53" x14ac:dyDescent="0.15">
      <c r="A110" t="s">
        <v>685</v>
      </c>
      <c r="B110" t="s">
        <v>604</v>
      </c>
      <c r="C110">
        <v>93.5</v>
      </c>
      <c r="D110">
        <v>97.2</v>
      </c>
      <c r="E110">
        <v>98.9</v>
      </c>
      <c r="F110">
        <v>101.8</v>
      </c>
      <c r="G110">
        <v>99.1</v>
      </c>
      <c r="H110">
        <v>98.1</v>
      </c>
      <c r="I110">
        <v>588.6</v>
      </c>
      <c r="J110" s="181"/>
      <c r="K110" s="182"/>
      <c r="Y110" t="s">
        <v>909</v>
      </c>
      <c r="Z110" t="s">
        <v>588</v>
      </c>
      <c r="AA110">
        <v>92</v>
      </c>
      <c r="AB110">
        <v>93</v>
      </c>
      <c r="AC110">
        <v>96</v>
      </c>
      <c r="AD110">
        <v>91</v>
      </c>
      <c r="AE110">
        <v>98</v>
      </c>
      <c r="AF110">
        <v>98</v>
      </c>
      <c r="AG110">
        <v>99</v>
      </c>
      <c r="AH110">
        <v>92</v>
      </c>
      <c r="AI110">
        <v>84</v>
      </c>
      <c r="AJ110">
        <v>88</v>
      </c>
      <c r="AK110">
        <v>85</v>
      </c>
      <c r="AL110">
        <v>80</v>
      </c>
      <c r="AM110">
        <v>1096</v>
      </c>
      <c r="AN110">
        <v>32</v>
      </c>
    </row>
    <row r="111" spans="1:53" x14ac:dyDescent="0.15">
      <c r="A111" t="s">
        <v>686</v>
      </c>
      <c r="B111" t="s">
        <v>687</v>
      </c>
      <c r="C111">
        <v>98.1</v>
      </c>
      <c r="D111">
        <v>96.7</v>
      </c>
      <c r="E111">
        <v>95.9</v>
      </c>
      <c r="F111">
        <v>99.4</v>
      </c>
      <c r="G111">
        <v>96.1</v>
      </c>
      <c r="H111">
        <v>102</v>
      </c>
      <c r="I111">
        <v>588.20000000000005</v>
      </c>
      <c r="J111" s="181"/>
      <c r="K111" s="182"/>
      <c r="Y111" t="s">
        <v>920</v>
      </c>
      <c r="Z111" t="s">
        <v>623</v>
      </c>
      <c r="AA111">
        <v>92</v>
      </c>
      <c r="AB111">
        <v>90</v>
      </c>
      <c r="AC111">
        <v>92</v>
      </c>
      <c r="AD111">
        <v>91</v>
      </c>
      <c r="AE111">
        <v>94</v>
      </c>
      <c r="AF111">
        <v>97</v>
      </c>
      <c r="AG111">
        <v>95</v>
      </c>
      <c r="AH111">
        <v>94</v>
      </c>
      <c r="AI111">
        <v>86</v>
      </c>
      <c r="AJ111">
        <v>89</v>
      </c>
      <c r="AK111">
        <v>85</v>
      </c>
      <c r="AL111">
        <v>87</v>
      </c>
      <c r="AM111">
        <v>1092</v>
      </c>
      <c r="AN111">
        <v>16</v>
      </c>
    </row>
    <row r="112" spans="1:53" x14ac:dyDescent="0.15">
      <c r="A112" t="s">
        <v>688</v>
      </c>
      <c r="B112" t="s">
        <v>593</v>
      </c>
      <c r="C112">
        <v>97.7</v>
      </c>
      <c r="D112">
        <v>97.5</v>
      </c>
      <c r="E112">
        <v>99</v>
      </c>
      <c r="F112">
        <v>97.2</v>
      </c>
      <c r="G112">
        <v>97.7</v>
      </c>
      <c r="H112">
        <v>99.1</v>
      </c>
      <c r="I112">
        <v>588.19999999999993</v>
      </c>
      <c r="J112" s="181"/>
      <c r="K112" s="182"/>
      <c r="Y112" t="s">
        <v>895</v>
      </c>
      <c r="Z112" t="s">
        <v>583</v>
      </c>
      <c r="AA112">
        <v>91</v>
      </c>
      <c r="AB112">
        <v>91</v>
      </c>
      <c r="AC112">
        <v>90</v>
      </c>
      <c r="AD112">
        <v>90</v>
      </c>
      <c r="AE112">
        <v>96</v>
      </c>
      <c r="AF112">
        <v>96</v>
      </c>
      <c r="AG112">
        <v>95</v>
      </c>
      <c r="AH112">
        <v>94</v>
      </c>
      <c r="AI112">
        <v>86</v>
      </c>
      <c r="AJ112">
        <v>87</v>
      </c>
      <c r="AK112">
        <v>90</v>
      </c>
      <c r="AL112">
        <v>82</v>
      </c>
      <c r="AM112">
        <v>1088</v>
      </c>
      <c r="AN112">
        <v>16</v>
      </c>
    </row>
    <row r="113" spans="1:40" x14ac:dyDescent="0.15">
      <c r="A113" t="s">
        <v>689</v>
      </c>
      <c r="B113" t="s">
        <v>630</v>
      </c>
      <c r="C113">
        <v>98.8</v>
      </c>
      <c r="D113">
        <v>97.6</v>
      </c>
      <c r="E113">
        <v>96</v>
      </c>
      <c r="F113">
        <v>96.2</v>
      </c>
      <c r="G113">
        <v>99.8</v>
      </c>
      <c r="H113">
        <v>99.5</v>
      </c>
      <c r="I113">
        <v>587.9</v>
      </c>
      <c r="J113" s="181"/>
      <c r="K113" s="182"/>
      <c r="Y113" t="s">
        <v>921</v>
      </c>
      <c r="Z113" t="s">
        <v>635</v>
      </c>
      <c r="AA113">
        <v>94</v>
      </c>
      <c r="AB113">
        <v>85</v>
      </c>
      <c r="AC113">
        <v>96</v>
      </c>
      <c r="AD113">
        <v>91</v>
      </c>
      <c r="AE113">
        <v>91</v>
      </c>
      <c r="AF113">
        <v>97</v>
      </c>
      <c r="AG113">
        <v>96</v>
      </c>
      <c r="AH113">
        <v>94</v>
      </c>
      <c r="AI113">
        <v>82</v>
      </c>
      <c r="AJ113">
        <v>80</v>
      </c>
      <c r="AK113">
        <v>87</v>
      </c>
      <c r="AL113">
        <v>92</v>
      </c>
      <c r="AM113">
        <v>1085</v>
      </c>
      <c r="AN113">
        <v>24</v>
      </c>
    </row>
    <row r="114" spans="1:40" x14ac:dyDescent="0.15">
      <c r="A114" t="s">
        <v>690</v>
      </c>
      <c r="B114" t="s">
        <v>583</v>
      </c>
      <c r="C114">
        <v>100.4</v>
      </c>
      <c r="D114">
        <v>96.5</v>
      </c>
      <c r="E114">
        <v>99.8</v>
      </c>
      <c r="F114">
        <v>98.2</v>
      </c>
      <c r="G114">
        <v>95</v>
      </c>
      <c r="H114">
        <v>97.6</v>
      </c>
      <c r="I114">
        <v>587.5</v>
      </c>
      <c r="J114" s="181"/>
      <c r="K114" s="182"/>
      <c r="Y114" t="s">
        <v>950</v>
      </c>
      <c r="Z114" t="s">
        <v>387</v>
      </c>
      <c r="AA114">
        <v>91</v>
      </c>
      <c r="AB114">
        <v>88</v>
      </c>
      <c r="AC114">
        <v>86</v>
      </c>
      <c r="AD114">
        <v>93</v>
      </c>
      <c r="AE114">
        <v>93</v>
      </c>
      <c r="AF114">
        <v>89</v>
      </c>
      <c r="AG114">
        <v>92</v>
      </c>
      <c r="AH114">
        <v>94</v>
      </c>
      <c r="AI114">
        <v>91</v>
      </c>
      <c r="AJ114">
        <v>86</v>
      </c>
      <c r="AK114">
        <v>90</v>
      </c>
      <c r="AL114">
        <v>91</v>
      </c>
      <c r="AM114">
        <v>1084</v>
      </c>
      <c r="AN114">
        <v>15</v>
      </c>
    </row>
    <row r="115" spans="1:40" x14ac:dyDescent="0.15">
      <c r="A115" t="s">
        <v>785</v>
      </c>
      <c r="B115" t="s">
        <v>391</v>
      </c>
      <c r="C115">
        <v>96.7</v>
      </c>
      <c r="D115">
        <v>95.1</v>
      </c>
      <c r="E115">
        <v>101.2</v>
      </c>
      <c r="F115">
        <v>96.2</v>
      </c>
      <c r="G115">
        <v>101.5</v>
      </c>
      <c r="H115">
        <v>96.8</v>
      </c>
      <c r="I115">
        <v>587.5</v>
      </c>
      <c r="J115" s="181"/>
      <c r="K115" s="182"/>
      <c r="Y115" t="s">
        <v>873</v>
      </c>
      <c r="Z115" t="s">
        <v>583</v>
      </c>
      <c r="AA115">
        <v>90</v>
      </c>
      <c r="AB115">
        <v>89</v>
      </c>
      <c r="AC115">
        <v>86</v>
      </c>
      <c r="AD115">
        <v>86</v>
      </c>
      <c r="AE115">
        <v>94</v>
      </c>
      <c r="AF115">
        <v>93</v>
      </c>
      <c r="AG115">
        <v>92</v>
      </c>
      <c r="AH115">
        <v>95</v>
      </c>
      <c r="AI115">
        <v>90</v>
      </c>
      <c r="AJ115">
        <v>90</v>
      </c>
      <c r="AK115">
        <v>88</v>
      </c>
      <c r="AL115">
        <v>90</v>
      </c>
      <c r="AM115">
        <v>1083</v>
      </c>
      <c r="AN115">
        <v>24</v>
      </c>
    </row>
    <row r="116" spans="1:40" x14ac:dyDescent="0.15">
      <c r="A116" t="s">
        <v>822</v>
      </c>
      <c r="B116" t="s">
        <v>385</v>
      </c>
      <c r="C116">
        <v>98.3</v>
      </c>
      <c r="D116">
        <v>99.5</v>
      </c>
      <c r="E116">
        <v>97.7</v>
      </c>
      <c r="F116">
        <v>97.3</v>
      </c>
      <c r="G116">
        <v>97.3</v>
      </c>
      <c r="H116">
        <v>97.3</v>
      </c>
      <c r="I116">
        <v>587.4</v>
      </c>
      <c r="J116" s="181"/>
      <c r="K116" s="182"/>
      <c r="Y116" t="s">
        <v>870</v>
      </c>
      <c r="Z116" t="s">
        <v>588</v>
      </c>
      <c r="AA116">
        <v>91</v>
      </c>
      <c r="AB116">
        <v>87</v>
      </c>
      <c r="AC116">
        <v>86</v>
      </c>
      <c r="AD116">
        <v>86</v>
      </c>
      <c r="AE116">
        <v>91</v>
      </c>
      <c r="AF116">
        <v>91</v>
      </c>
      <c r="AG116">
        <v>94</v>
      </c>
      <c r="AH116">
        <v>92</v>
      </c>
      <c r="AI116">
        <v>92</v>
      </c>
      <c r="AJ116">
        <v>87</v>
      </c>
      <c r="AK116">
        <v>92</v>
      </c>
      <c r="AL116">
        <v>90</v>
      </c>
      <c r="AM116">
        <v>1079</v>
      </c>
      <c r="AN116">
        <v>15</v>
      </c>
    </row>
    <row r="117" spans="1:40" x14ac:dyDescent="0.15">
      <c r="A117" t="s">
        <v>786</v>
      </c>
      <c r="B117" t="s">
        <v>391</v>
      </c>
      <c r="C117">
        <v>92.8</v>
      </c>
      <c r="D117">
        <v>99.8</v>
      </c>
      <c r="E117">
        <v>98.7</v>
      </c>
      <c r="F117">
        <v>101.5</v>
      </c>
      <c r="G117">
        <v>97.5</v>
      </c>
      <c r="H117">
        <v>97.1</v>
      </c>
      <c r="I117">
        <v>587.4</v>
      </c>
      <c r="J117" s="181"/>
      <c r="K117" s="182"/>
      <c r="Y117" t="s">
        <v>846</v>
      </c>
      <c r="Z117" t="s">
        <v>593</v>
      </c>
      <c r="AA117">
        <v>87</v>
      </c>
      <c r="AB117">
        <v>91</v>
      </c>
      <c r="AC117">
        <v>94</v>
      </c>
      <c r="AD117">
        <v>91</v>
      </c>
      <c r="AE117">
        <v>89</v>
      </c>
      <c r="AF117">
        <v>92</v>
      </c>
      <c r="AG117">
        <v>96</v>
      </c>
      <c r="AH117">
        <v>87</v>
      </c>
      <c r="AI117">
        <v>89</v>
      </c>
      <c r="AJ117">
        <v>87</v>
      </c>
      <c r="AK117">
        <v>84</v>
      </c>
      <c r="AL117">
        <v>92</v>
      </c>
      <c r="AM117">
        <v>1079</v>
      </c>
      <c r="AN117">
        <v>10</v>
      </c>
    </row>
    <row r="118" spans="1:40" x14ac:dyDescent="0.15">
      <c r="A118" t="s">
        <v>691</v>
      </c>
      <c r="B118" t="s">
        <v>679</v>
      </c>
      <c r="C118">
        <v>100.3</v>
      </c>
      <c r="D118">
        <v>98.3</v>
      </c>
      <c r="E118">
        <v>90.4</v>
      </c>
      <c r="F118">
        <v>96.3</v>
      </c>
      <c r="G118">
        <v>101.8</v>
      </c>
      <c r="H118">
        <v>100.2</v>
      </c>
      <c r="I118">
        <v>587.30000000000007</v>
      </c>
      <c r="J118" s="181"/>
      <c r="K118" s="182"/>
      <c r="Y118" t="s">
        <v>890</v>
      </c>
      <c r="Z118" t="s">
        <v>635</v>
      </c>
      <c r="AA118">
        <v>91</v>
      </c>
      <c r="AB118">
        <v>87</v>
      </c>
      <c r="AC118">
        <v>89</v>
      </c>
      <c r="AD118">
        <v>91</v>
      </c>
      <c r="AE118">
        <v>89</v>
      </c>
      <c r="AF118">
        <v>90</v>
      </c>
      <c r="AG118">
        <v>94</v>
      </c>
      <c r="AH118">
        <v>94</v>
      </c>
      <c r="AI118">
        <v>84</v>
      </c>
      <c r="AJ118">
        <v>87</v>
      </c>
      <c r="AK118">
        <v>85</v>
      </c>
      <c r="AL118">
        <v>93</v>
      </c>
      <c r="AM118">
        <v>1074</v>
      </c>
      <c r="AN118">
        <v>13</v>
      </c>
    </row>
    <row r="119" spans="1:40" x14ac:dyDescent="0.15">
      <c r="A119" t="s">
        <v>692</v>
      </c>
      <c r="B119" t="s">
        <v>593</v>
      </c>
      <c r="C119">
        <v>95.7</v>
      </c>
      <c r="D119">
        <v>98.5</v>
      </c>
      <c r="E119">
        <v>97.6</v>
      </c>
      <c r="F119">
        <v>99.3</v>
      </c>
      <c r="G119">
        <v>97.7</v>
      </c>
      <c r="H119">
        <v>98.5</v>
      </c>
      <c r="I119">
        <v>587.29999999999995</v>
      </c>
      <c r="J119" s="181"/>
      <c r="K119" s="182"/>
      <c r="Y119" t="s">
        <v>923</v>
      </c>
      <c r="Z119" t="s">
        <v>632</v>
      </c>
      <c r="AA119">
        <v>91</v>
      </c>
      <c r="AB119">
        <v>93</v>
      </c>
      <c r="AC119">
        <v>89</v>
      </c>
      <c r="AD119">
        <v>86</v>
      </c>
      <c r="AE119">
        <v>95</v>
      </c>
      <c r="AF119">
        <v>89</v>
      </c>
      <c r="AG119">
        <v>91</v>
      </c>
      <c r="AH119">
        <v>95</v>
      </c>
      <c r="AI119">
        <v>81</v>
      </c>
      <c r="AJ119">
        <v>83</v>
      </c>
      <c r="AK119">
        <v>83</v>
      </c>
      <c r="AL119">
        <v>86</v>
      </c>
      <c r="AM119">
        <v>1062</v>
      </c>
      <c r="AN119">
        <v>15</v>
      </c>
    </row>
    <row r="120" spans="1:40" x14ac:dyDescent="0.15">
      <c r="A120" t="s">
        <v>693</v>
      </c>
      <c r="B120" t="s">
        <v>601</v>
      </c>
      <c r="C120">
        <v>97.2</v>
      </c>
      <c r="D120">
        <v>98.4</v>
      </c>
      <c r="E120">
        <v>96.6</v>
      </c>
      <c r="F120">
        <v>96.1</v>
      </c>
      <c r="G120">
        <v>99.4</v>
      </c>
      <c r="H120">
        <v>99.3</v>
      </c>
      <c r="I120">
        <v>587</v>
      </c>
      <c r="J120" s="181"/>
      <c r="K120" s="182"/>
      <c r="Y120" t="s">
        <v>947</v>
      </c>
      <c r="Z120" t="s">
        <v>390</v>
      </c>
      <c r="AA120">
        <v>90</v>
      </c>
      <c r="AB120">
        <v>88</v>
      </c>
      <c r="AC120">
        <v>89</v>
      </c>
      <c r="AD120">
        <v>84</v>
      </c>
      <c r="AE120">
        <v>94</v>
      </c>
      <c r="AF120">
        <v>94</v>
      </c>
      <c r="AG120">
        <v>93</v>
      </c>
      <c r="AH120">
        <v>96</v>
      </c>
      <c r="AI120">
        <v>80</v>
      </c>
      <c r="AJ120">
        <v>82</v>
      </c>
      <c r="AK120">
        <v>82</v>
      </c>
      <c r="AL120">
        <v>89</v>
      </c>
      <c r="AM120">
        <v>1061</v>
      </c>
      <c r="AN120">
        <v>15</v>
      </c>
    </row>
    <row r="121" spans="1:40" x14ac:dyDescent="0.15">
      <c r="A121" t="s">
        <v>694</v>
      </c>
      <c r="B121" t="s">
        <v>623</v>
      </c>
      <c r="C121">
        <v>99.1</v>
      </c>
      <c r="D121">
        <v>99</v>
      </c>
      <c r="E121">
        <v>97.5</v>
      </c>
      <c r="F121">
        <v>97.9</v>
      </c>
      <c r="G121">
        <v>97</v>
      </c>
      <c r="H121">
        <v>96.5</v>
      </c>
      <c r="I121">
        <v>587</v>
      </c>
      <c r="J121" s="181"/>
      <c r="K121" s="182"/>
      <c r="Y121" t="s">
        <v>1010</v>
      </c>
      <c r="Z121" t="s">
        <v>604</v>
      </c>
      <c r="AA121">
        <v>96</v>
      </c>
      <c r="AB121">
        <v>92</v>
      </c>
      <c r="AC121">
        <v>82</v>
      </c>
      <c r="AD121">
        <v>85</v>
      </c>
      <c r="AE121">
        <v>96</v>
      </c>
      <c r="AF121">
        <v>94</v>
      </c>
      <c r="AG121">
        <v>89</v>
      </c>
      <c r="AH121">
        <v>94</v>
      </c>
      <c r="AI121">
        <v>72</v>
      </c>
      <c r="AJ121">
        <v>76</v>
      </c>
      <c r="AK121">
        <v>86</v>
      </c>
      <c r="AL121">
        <v>88</v>
      </c>
      <c r="AM121">
        <v>1050</v>
      </c>
      <c r="AN121">
        <v>18</v>
      </c>
    </row>
    <row r="122" spans="1:40" x14ac:dyDescent="0.15">
      <c r="A122" t="s">
        <v>695</v>
      </c>
      <c r="B122" t="s">
        <v>625</v>
      </c>
      <c r="C122">
        <v>97.4</v>
      </c>
      <c r="D122">
        <v>101</v>
      </c>
      <c r="E122">
        <v>98.4</v>
      </c>
      <c r="F122">
        <v>98.1</v>
      </c>
      <c r="G122">
        <v>97.4</v>
      </c>
      <c r="H122">
        <v>94.4</v>
      </c>
      <c r="I122">
        <v>586.69999999999993</v>
      </c>
      <c r="J122" s="181"/>
      <c r="K122" s="182"/>
      <c r="Y122" t="s">
        <v>919</v>
      </c>
      <c r="Z122" t="s">
        <v>632</v>
      </c>
      <c r="AA122">
        <v>93</v>
      </c>
      <c r="AB122">
        <v>88</v>
      </c>
      <c r="AC122">
        <v>85</v>
      </c>
      <c r="AD122">
        <v>86</v>
      </c>
      <c r="AE122">
        <v>93</v>
      </c>
      <c r="AF122">
        <v>92</v>
      </c>
      <c r="AG122">
        <v>93</v>
      </c>
      <c r="AH122">
        <v>94</v>
      </c>
      <c r="AI122">
        <v>81</v>
      </c>
      <c r="AJ122">
        <v>82</v>
      </c>
      <c r="AK122">
        <v>84</v>
      </c>
      <c r="AL122">
        <v>78</v>
      </c>
      <c r="AM122">
        <v>1049</v>
      </c>
      <c r="AN122">
        <v>12</v>
      </c>
    </row>
    <row r="123" spans="1:40" x14ac:dyDescent="0.15">
      <c r="A123" t="s">
        <v>787</v>
      </c>
      <c r="B123" t="s">
        <v>384</v>
      </c>
      <c r="C123">
        <v>97</v>
      </c>
      <c r="D123">
        <v>95.7</v>
      </c>
      <c r="E123">
        <v>98.2</v>
      </c>
      <c r="F123">
        <v>99.9</v>
      </c>
      <c r="G123">
        <v>96.3</v>
      </c>
      <c r="H123">
        <v>99.5</v>
      </c>
      <c r="I123">
        <v>586.59999999999991</v>
      </c>
      <c r="J123" s="181"/>
      <c r="K123" s="182"/>
      <c r="Y123" t="s">
        <v>963</v>
      </c>
      <c r="Z123" t="s">
        <v>390</v>
      </c>
      <c r="AA123">
        <v>90</v>
      </c>
      <c r="AB123">
        <v>89</v>
      </c>
      <c r="AC123">
        <v>87</v>
      </c>
      <c r="AD123">
        <v>91</v>
      </c>
      <c r="AE123">
        <v>93</v>
      </c>
      <c r="AF123">
        <v>91</v>
      </c>
      <c r="AG123">
        <v>99</v>
      </c>
      <c r="AH123">
        <v>95</v>
      </c>
      <c r="AI123">
        <v>74</v>
      </c>
      <c r="AJ123">
        <v>76</v>
      </c>
      <c r="AK123">
        <v>74</v>
      </c>
      <c r="AL123">
        <v>76</v>
      </c>
      <c r="AM123">
        <v>1035</v>
      </c>
      <c r="AN123">
        <v>14</v>
      </c>
    </row>
    <row r="124" spans="1:40" x14ac:dyDescent="0.15">
      <c r="A124" t="s">
        <v>788</v>
      </c>
      <c r="B124" t="s">
        <v>390</v>
      </c>
      <c r="C124">
        <v>95.6</v>
      </c>
      <c r="D124">
        <v>97.6</v>
      </c>
      <c r="E124">
        <v>102.9</v>
      </c>
      <c r="F124">
        <v>96.6</v>
      </c>
      <c r="G124">
        <v>96.5</v>
      </c>
      <c r="H124">
        <v>97.4</v>
      </c>
      <c r="I124">
        <v>586.6</v>
      </c>
      <c r="J124" s="181"/>
      <c r="K124" s="182"/>
      <c r="Y124" t="s">
        <v>877</v>
      </c>
      <c r="Z124" t="s">
        <v>588</v>
      </c>
      <c r="AA124">
        <v>68</v>
      </c>
      <c r="AB124">
        <v>73</v>
      </c>
      <c r="AC124">
        <v>79</v>
      </c>
      <c r="AD124">
        <v>78</v>
      </c>
      <c r="AE124">
        <v>91</v>
      </c>
      <c r="AF124">
        <v>96</v>
      </c>
      <c r="AG124">
        <v>94</v>
      </c>
      <c r="AH124">
        <v>95</v>
      </c>
      <c r="AI124">
        <v>88</v>
      </c>
      <c r="AJ124">
        <v>87</v>
      </c>
      <c r="AK124">
        <v>91</v>
      </c>
      <c r="AL124">
        <v>89</v>
      </c>
      <c r="AM124">
        <v>1029</v>
      </c>
      <c r="AN124">
        <v>17</v>
      </c>
    </row>
    <row r="125" spans="1:40" x14ac:dyDescent="0.15">
      <c r="A125" t="s">
        <v>696</v>
      </c>
      <c r="B125" t="s">
        <v>635</v>
      </c>
      <c r="C125">
        <v>100.6</v>
      </c>
      <c r="D125">
        <v>92.3</v>
      </c>
      <c r="E125">
        <v>95.9</v>
      </c>
      <c r="F125">
        <v>100.1</v>
      </c>
      <c r="G125">
        <v>97.2</v>
      </c>
      <c r="H125">
        <v>99.6</v>
      </c>
      <c r="I125">
        <v>585.69999999999993</v>
      </c>
      <c r="J125" s="181"/>
      <c r="K125" s="182"/>
      <c r="Y125" t="s">
        <v>966</v>
      </c>
      <c r="Z125" t="s">
        <v>390</v>
      </c>
      <c r="AA125">
        <v>83</v>
      </c>
      <c r="AB125">
        <v>88</v>
      </c>
      <c r="AC125">
        <v>91</v>
      </c>
      <c r="AD125">
        <v>78</v>
      </c>
      <c r="AE125">
        <v>91</v>
      </c>
      <c r="AF125">
        <v>84</v>
      </c>
      <c r="AG125">
        <v>88</v>
      </c>
      <c r="AH125">
        <v>89</v>
      </c>
      <c r="AI125">
        <v>71</v>
      </c>
      <c r="AJ125">
        <v>82</v>
      </c>
      <c r="AK125">
        <v>77</v>
      </c>
      <c r="AL125">
        <v>84</v>
      </c>
      <c r="AM125">
        <v>1006</v>
      </c>
      <c r="AN125">
        <v>7</v>
      </c>
    </row>
    <row r="126" spans="1:40" x14ac:dyDescent="0.15">
      <c r="A126" t="s">
        <v>789</v>
      </c>
      <c r="B126" t="s">
        <v>387</v>
      </c>
      <c r="C126">
        <v>93</v>
      </c>
      <c r="D126">
        <v>96.3</v>
      </c>
      <c r="E126">
        <v>96.9</v>
      </c>
      <c r="F126">
        <v>101.9</v>
      </c>
      <c r="G126">
        <v>97.1</v>
      </c>
      <c r="H126">
        <v>100.3</v>
      </c>
      <c r="I126">
        <v>585.5</v>
      </c>
      <c r="J126" s="181"/>
      <c r="K126" s="182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2"/>
    </row>
    <row r="127" spans="1:40" ht="14.25" thickBot="1" x14ac:dyDescent="0.2">
      <c r="A127" t="s">
        <v>697</v>
      </c>
      <c r="B127" t="s">
        <v>698</v>
      </c>
      <c r="C127">
        <v>100.7</v>
      </c>
      <c r="D127">
        <v>97.5</v>
      </c>
      <c r="E127">
        <v>97.2</v>
      </c>
      <c r="F127">
        <v>97.5</v>
      </c>
      <c r="G127">
        <v>97.6</v>
      </c>
      <c r="H127">
        <v>94.7</v>
      </c>
      <c r="I127">
        <v>585.20000000000005</v>
      </c>
      <c r="J127" s="181"/>
      <c r="K127" s="182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9"/>
    </row>
    <row r="128" spans="1:40" x14ac:dyDescent="0.15">
      <c r="A128" t="s">
        <v>699</v>
      </c>
      <c r="B128" t="s">
        <v>684</v>
      </c>
      <c r="C128">
        <v>93.1</v>
      </c>
      <c r="D128">
        <v>97.2</v>
      </c>
      <c r="E128">
        <v>97.4</v>
      </c>
      <c r="F128">
        <v>97.5</v>
      </c>
      <c r="G128">
        <v>99.3</v>
      </c>
      <c r="H128">
        <v>100.6</v>
      </c>
      <c r="I128">
        <v>585.1</v>
      </c>
      <c r="J128" s="181"/>
      <c r="K128" s="182"/>
    </row>
    <row r="129" spans="1:11" x14ac:dyDescent="0.15">
      <c r="A129" t="s">
        <v>700</v>
      </c>
      <c r="B129" t="s">
        <v>701</v>
      </c>
      <c r="C129">
        <v>99</v>
      </c>
      <c r="D129">
        <v>91.7</v>
      </c>
      <c r="E129">
        <v>99.2</v>
      </c>
      <c r="F129">
        <v>97.6</v>
      </c>
      <c r="G129">
        <v>99.4</v>
      </c>
      <c r="H129">
        <v>97.7</v>
      </c>
      <c r="I129">
        <v>584.6</v>
      </c>
      <c r="J129" s="181"/>
      <c r="K129" s="182"/>
    </row>
    <row r="130" spans="1:11" x14ac:dyDescent="0.15">
      <c r="A130" t="s">
        <v>790</v>
      </c>
      <c r="B130" t="s">
        <v>388</v>
      </c>
      <c r="C130">
        <v>96.8</v>
      </c>
      <c r="D130">
        <v>94.2</v>
      </c>
      <c r="E130">
        <v>97.4</v>
      </c>
      <c r="F130">
        <v>99.3</v>
      </c>
      <c r="G130">
        <v>99.4</v>
      </c>
      <c r="H130">
        <v>97.4</v>
      </c>
      <c r="I130">
        <v>584.5</v>
      </c>
      <c r="J130" s="181"/>
      <c r="K130" s="182"/>
    </row>
    <row r="131" spans="1:11" x14ac:dyDescent="0.15">
      <c r="A131" t="s">
        <v>702</v>
      </c>
      <c r="B131" t="s">
        <v>635</v>
      </c>
      <c r="C131">
        <v>100.1</v>
      </c>
      <c r="D131">
        <v>94.2</v>
      </c>
      <c r="E131">
        <v>97.4</v>
      </c>
      <c r="F131">
        <v>101</v>
      </c>
      <c r="G131">
        <v>93.4</v>
      </c>
      <c r="H131">
        <v>98.3</v>
      </c>
      <c r="I131">
        <v>584.4</v>
      </c>
      <c r="J131" s="181"/>
      <c r="K131" s="182"/>
    </row>
    <row r="132" spans="1:11" x14ac:dyDescent="0.15">
      <c r="A132" t="s">
        <v>703</v>
      </c>
      <c r="B132" t="s">
        <v>604</v>
      </c>
      <c r="C132">
        <v>94.2</v>
      </c>
      <c r="D132">
        <v>100.7</v>
      </c>
      <c r="E132">
        <v>97.4</v>
      </c>
      <c r="F132">
        <v>97.7</v>
      </c>
      <c r="G132">
        <v>98</v>
      </c>
      <c r="H132">
        <v>96.3</v>
      </c>
      <c r="I132">
        <v>584.29999999999995</v>
      </c>
      <c r="J132" s="181"/>
      <c r="K132" s="182"/>
    </row>
    <row r="133" spans="1:11" x14ac:dyDescent="0.15">
      <c r="A133" t="s">
        <v>704</v>
      </c>
      <c r="B133" t="s">
        <v>604</v>
      </c>
      <c r="C133">
        <v>99.7</v>
      </c>
      <c r="D133">
        <v>99</v>
      </c>
      <c r="E133">
        <v>96.8</v>
      </c>
      <c r="F133">
        <v>98.1</v>
      </c>
      <c r="G133">
        <v>97.9</v>
      </c>
      <c r="H133">
        <v>92.6</v>
      </c>
      <c r="I133">
        <v>584.1</v>
      </c>
      <c r="J133" s="181"/>
      <c r="K133" s="182"/>
    </row>
    <row r="134" spans="1:11" x14ac:dyDescent="0.15">
      <c r="A134" t="s">
        <v>791</v>
      </c>
      <c r="B134" t="s">
        <v>382</v>
      </c>
      <c r="C134">
        <v>95.4</v>
      </c>
      <c r="D134">
        <v>93.9</v>
      </c>
      <c r="E134">
        <v>98.3</v>
      </c>
      <c r="F134">
        <v>97.1</v>
      </c>
      <c r="G134">
        <v>98.5</v>
      </c>
      <c r="H134">
        <v>100.8</v>
      </c>
      <c r="I134">
        <v>584</v>
      </c>
      <c r="J134" s="181"/>
      <c r="K134" s="182"/>
    </row>
    <row r="135" spans="1:11" x14ac:dyDescent="0.15">
      <c r="A135" t="s">
        <v>705</v>
      </c>
      <c r="B135" t="s">
        <v>675</v>
      </c>
      <c r="C135">
        <v>96.4</v>
      </c>
      <c r="D135">
        <v>94.2</v>
      </c>
      <c r="E135">
        <v>100</v>
      </c>
      <c r="F135">
        <v>97.6</v>
      </c>
      <c r="G135">
        <v>94.6</v>
      </c>
      <c r="H135">
        <v>100.6</v>
      </c>
      <c r="I135">
        <v>583.40000000000009</v>
      </c>
      <c r="J135" s="181"/>
      <c r="K135" s="182"/>
    </row>
    <row r="136" spans="1:11" x14ac:dyDescent="0.15">
      <c r="A136" t="s">
        <v>792</v>
      </c>
      <c r="B136" t="s">
        <v>383</v>
      </c>
      <c r="C136">
        <v>96.9</v>
      </c>
      <c r="D136">
        <v>95.6</v>
      </c>
      <c r="E136">
        <v>94.4</v>
      </c>
      <c r="F136">
        <v>100.7</v>
      </c>
      <c r="G136">
        <v>99.8</v>
      </c>
      <c r="H136">
        <v>95.8</v>
      </c>
      <c r="I136">
        <v>583.19999999999993</v>
      </c>
      <c r="J136" s="181"/>
      <c r="K136" s="182"/>
    </row>
    <row r="137" spans="1:11" x14ac:dyDescent="0.15">
      <c r="A137" t="s">
        <v>793</v>
      </c>
      <c r="B137" t="s">
        <v>386</v>
      </c>
      <c r="C137">
        <v>94.1</v>
      </c>
      <c r="D137">
        <v>101.6</v>
      </c>
      <c r="E137">
        <v>97.5</v>
      </c>
      <c r="F137">
        <v>95.8</v>
      </c>
      <c r="G137">
        <v>96.7</v>
      </c>
      <c r="H137">
        <v>97.3</v>
      </c>
      <c r="I137">
        <v>583</v>
      </c>
      <c r="J137" s="181"/>
      <c r="K137" s="182"/>
    </row>
    <row r="138" spans="1:11" x14ac:dyDescent="0.15">
      <c r="A138" t="s">
        <v>794</v>
      </c>
      <c r="B138" t="s">
        <v>387</v>
      </c>
      <c r="C138">
        <v>97</v>
      </c>
      <c r="D138">
        <v>95.1</v>
      </c>
      <c r="E138">
        <v>95</v>
      </c>
      <c r="F138">
        <v>96.9</v>
      </c>
      <c r="G138">
        <v>99.6</v>
      </c>
      <c r="H138">
        <v>98.8</v>
      </c>
      <c r="I138">
        <v>582.4</v>
      </c>
      <c r="J138" s="181"/>
      <c r="K138" s="182"/>
    </row>
    <row r="139" spans="1:11" x14ac:dyDescent="0.15">
      <c r="A139" t="s">
        <v>706</v>
      </c>
      <c r="B139" t="s">
        <v>675</v>
      </c>
      <c r="C139">
        <v>94.3</v>
      </c>
      <c r="D139">
        <v>98.6</v>
      </c>
      <c r="E139">
        <v>96.3</v>
      </c>
      <c r="F139">
        <v>99.8</v>
      </c>
      <c r="G139">
        <v>95.8</v>
      </c>
      <c r="H139">
        <v>97.3</v>
      </c>
      <c r="I139">
        <v>582.1</v>
      </c>
      <c r="J139" s="181"/>
      <c r="K139" s="182"/>
    </row>
    <row r="140" spans="1:11" x14ac:dyDescent="0.15">
      <c r="A140" t="s">
        <v>707</v>
      </c>
      <c r="B140" t="s">
        <v>645</v>
      </c>
      <c r="C140">
        <v>96.9</v>
      </c>
      <c r="D140">
        <v>96.9</v>
      </c>
      <c r="E140">
        <v>99.5</v>
      </c>
      <c r="F140">
        <v>96.1</v>
      </c>
      <c r="G140">
        <v>96.7</v>
      </c>
      <c r="H140">
        <v>95.8</v>
      </c>
      <c r="I140">
        <v>581.9</v>
      </c>
      <c r="J140" s="181"/>
      <c r="K140" s="182"/>
    </row>
    <row r="141" spans="1:11" x14ac:dyDescent="0.15">
      <c r="A141" t="s">
        <v>795</v>
      </c>
      <c r="B141" t="s">
        <v>388</v>
      </c>
      <c r="C141">
        <v>96.1</v>
      </c>
      <c r="D141">
        <v>95.7</v>
      </c>
      <c r="E141">
        <v>96.9</v>
      </c>
      <c r="F141">
        <v>97.3</v>
      </c>
      <c r="G141">
        <v>97.8</v>
      </c>
      <c r="H141">
        <v>97.9</v>
      </c>
      <c r="I141">
        <v>581.70000000000005</v>
      </c>
      <c r="J141" s="181"/>
      <c r="K141" s="182"/>
    </row>
    <row r="142" spans="1:11" x14ac:dyDescent="0.15">
      <c r="A142" t="s">
        <v>796</v>
      </c>
      <c r="B142" t="s">
        <v>386</v>
      </c>
      <c r="C142">
        <v>98.7</v>
      </c>
      <c r="D142">
        <v>96.7</v>
      </c>
      <c r="E142">
        <v>92.6</v>
      </c>
      <c r="F142">
        <v>98.1</v>
      </c>
      <c r="G142">
        <v>97.8</v>
      </c>
      <c r="H142">
        <v>97.8</v>
      </c>
      <c r="I142">
        <v>581.70000000000005</v>
      </c>
      <c r="J142" s="181"/>
      <c r="K142" s="182"/>
    </row>
    <row r="143" spans="1:11" x14ac:dyDescent="0.15">
      <c r="A143" t="s">
        <v>797</v>
      </c>
      <c r="B143" t="s">
        <v>387</v>
      </c>
      <c r="C143">
        <v>94.6</v>
      </c>
      <c r="D143">
        <v>96.8</v>
      </c>
      <c r="E143">
        <v>97.2</v>
      </c>
      <c r="F143">
        <v>93.7</v>
      </c>
      <c r="G143">
        <v>101.2</v>
      </c>
      <c r="H143">
        <v>97.8</v>
      </c>
      <c r="I143">
        <v>581.29999999999995</v>
      </c>
      <c r="J143" s="181"/>
      <c r="K143" s="182"/>
    </row>
    <row r="144" spans="1:11" x14ac:dyDescent="0.15">
      <c r="A144" t="s">
        <v>708</v>
      </c>
      <c r="B144" t="s">
        <v>675</v>
      </c>
      <c r="C144">
        <v>94.8</v>
      </c>
      <c r="D144">
        <v>99.7</v>
      </c>
      <c r="E144">
        <v>98.6</v>
      </c>
      <c r="F144">
        <v>93.5</v>
      </c>
      <c r="G144">
        <v>96.1</v>
      </c>
      <c r="H144">
        <v>98</v>
      </c>
      <c r="I144">
        <v>580.70000000000005</v>
      </c>
      <c r="J144" s="181"/>
      <c r="K144" s="182"/>
    </row>
    <row r="145" spans="1:11" x14ac:dyDescent="0.15">
      <c r="A145" t="s">
        <v>709</v>
      </c>
      <c r="B145" t="s">
        <v>635</v>
      </c>
      <c r="C145">
        <v>96.1</v>
      </c>
      <c r="D145">
        <v>97.4</v>
      </c>
      <c r="E145">
        <v>93.8</v>
      </c>
      <c r="F145">
        <v>99.8</v>
      </c>
      <c r="G145">
        <v>99.2</v>
      </c>
      <c r="H145">
        <v>94.4</v>
      </c>
      <c r="I145">
        <v>580.70000000000005</v>
      </c>
      <c r="J145" s="181"/>
      <c r="K145" s="182"/>
    </row>
    <row r="146" spans="1:11" x14ac:dyDescent="0.15">
      <c r="A146" t="s">
        <v>710</v>
      </c>
      <c r="B146" t="s">
        <v>593</v>
      </c>
      <c r="C146">
        <v>100.5</v>
      </c>
      <c r="D146">
        <v>98</v>
      </c>
      <c r="E146">
        <v>96.4</v>
      </c>
      <c r="F146">
        <v>94.1</v>
      </c>
      <c r="G146">
        <v>94.4</v>
      </c>
      <c r="H146">
        <v>97.1</v>
      </c>
      <c r="I146">
        <v>580.5</v>
      </c>
      <c r="J146" s="181"/>
      <c r="K146" s="182"/>
    </row>
    <row r="147" spans="1:11" x14ac:dyDescent="0.15">
      <c r="A147" t="s">
        <v>798</v>
      </c>
      <c r="B147" t="s">
        <v>388</v>
      </c>
      <c r="C147">
        <v>93.6</v>
      </c>
      <c r="D147">
        <v>94.6</v>
      </c>
      <c r="E147">
        <v>96.6</v>
      </c>
      <c r="F147">
        <v>97.2</v>
      </c>
      <c r="G147">
        <v>99.3</v>
      </c>
      <c r="H147">
        <v>98.8</v>
      </c>
      <c r="I147">
        <v>580.09999999999991</v>
      </c>
      <c r="J147" s="181"/>
      <c r="K147" s="182"/>
    </row>
    <row r="148" spans="1:11" x14ac:dyDescent="0.15">
      <c r="A148" t="s">
        <v>799</v>
      </c>
      <c r="B148" t="s">
        <v>392</v>
      </c>
      <c r="C148">
        <v>98</v>
      </c>
      <c r="D148">
        <v>92.9</v>
      </c>
      <c r="E148">
        <v>97.2</v>
      </c>
      <c r="F148">
        <v>98.9</v>
      </c>
      <c r="G148">
        <v>94.9</v>
      </c>
      <c r="H148">
        <v>98.2</v>
      </c>
      <c r="I148">
        <v>580.1</v>
      </c>
      <c r="J148" s="181"/>
      <c r="K148" s="182"/>
    </row>
    <row r="149" spans="1:11" x14ac:dyDescent="0.15">
      <c r="A149" t="s">
        <v>711</v>
      </c>
      <c r="B149" t="s">
        <v>625</v>
      </c>
      <c r="C149">
        <v>99.3</v>
      </c>
      <c r="D149">
        <v>95.4</v>
      </c>
      <c r="E149">
        <v>98.6</v>
      </c>
      <c r="F149">
        <v>96.4</v>
      </c>
      <c r="G149">
        <v>94.7</v>
      </c>
      <c r="H149">
        <v>95.5</v>
      </c>
      <c r="I149">
        <v>579.89999999999986</v>
      </c>
      <c r="J149" s="181"/>
      <c r="K149" s="182"/>
    </row>
    <row r="150" spans="1:11" x14ac:dyDescent="0.15">
      <c r="A150" t="s">
        <v>712</v>
      </c>
      <c r="B150" t="s">
        <v>698</v>
      </c>
      <c r="C150">
        <v>98.7</v>
      </c>
      <c r="D150">
        <v>95</v>
      </c>
      <c r="E150">
        <v>99.7</v>
      </c>
      <c r="F150">
        <v>96.5</v>
      </c>
      <c r="G150">
        <v>96.3</v>
      </c>
      <c r="H150">
        <v>93.5</v>
      </c>
      <c r="I150">
        <v>579.70000000000005</v>
      </c>
      <c r="J150" s="181"/>
      <c r="K150" s="182"/>
    </row>
    <row r="151" spans="1:11" x14ac:dyDescent="0.15">
      <c r="A151" t="s">
        <v>713</v>
      </c>
      <c r="B151" t="s">
        <v>668</v>
      </c>
      <c r="C151">
        <v>96.5</v>
      </c>
      <c r="D151">
        <v>96</v>
      </c>
      <c r="E151">
        <v>93.9</v>
      </c>
      <c r="F151">
        <v>98.3</v>
      </c>
      <c r="G151">
        <v>97.3</v>
      </c>
      <c r="H151">
        <v>97.6</v>
      </c>
      <c r="I151">
        <v>579.6</v>
      </c>
      <c r="J151" s="181"/>
      <c r="K151" s="182"/>
    </row>
    <row r="152" spans="1:11" x14ac:dyDescent="0.15">
      <c r="A152" t="s">
        <v>714</v>
      </c>
      <c r="B152" t="s">
        <v>604</v>
      </c>
      <c r="C152">
        <v>94.4</v>
      </c>
      <c r="D152">
        <v>98.8</v>
      </c>
      <c r="E152">
        <v>96.4</v>
      </c>
      <c r="F152">
        <v>95.4</v>
      </c>
      <c r="G152">
        <v>97.8</v>
      </c>
      <c r="H152">
        <v>96.8</v>
      </c>
      <c r="I152">
        <v>579.6</v>
      </c>
      <c r="J152" s="181"/>
      <c r="K152" s="182"/>
    </row>
    <row r="153" spans="1:11" x14ac:dyDescent="0.15">
      <c r="A153" t="s">
        <v>715</v>
      </c>
      <c r="B153" t="s">
        <v>604</v>
      </c>
      <c r="C153">
        <v>93.8</v>
      </c>
      <c r="D153">
        <v>96.9</v>
      </c>
      <c r="E153">
        <v>96.4</v>
      </c>
      <c r="F153">
        <v>101.6</v>
      </c>
      <c r="G153">
        <v>97</v>
      </c>
      <c r="H153">
        <v>93.9</v>
      </c>
      <c r="I153">
        <v>579.6</v>
      </c>
      <c r="J153" s="181"/>
      <c r="K153" s="182"/>
    </row>
    <row r="154" spans="1:11" x14ac:dyDescent="0.15">
      <c r="A154" t="s">
        <v>716</v>
      </c>
      <c r="B154" t="s">
        <v>635</v>
      </c>
      <c r="C154">
        <v>93.2</v>
      </c>
      <c r="D154">
        <v>97.5</v>
      </c>
      <c r="E154">
        <v>94.1</v>
      </c>
      <c r="F154">
        <v>96.5</v>
      </c>
      <c r="G154">
        <v>97.5</v>
      </c>
      <c r="H154">
        <v>100.5</v>
      </c>
      <c r="I154">
        <v>579.29999999999995</v>
      </c>
      <c r="J154" s="181"/>
      <c r="K154" s="182"/>
    </row>
    <row r="155" spans="1:11" x14ac:dyDescent="0.15">
      <c r="A155" t="s">
        <v>717</v>
      </c>
      <c r="B155" t="s">
        <v>718</v>
      </c>
      <c r="C155">
        <v>92.9</v>
      </c>
      <c r="D155">
        <v>95.6</v>
      </c>
      <c r="E155">
        <v>98.7</v>
      </c>
      <c r="F155">
        <v>95.9</v>
      </c>
      <c r="G155">
        <v>99.2</v>
      </c>
      <c r="H155">
        <v>97</v>
      </c>
      <c r="I155">
        <v>579.29999999999995</v>
      </c>
      <c r="J155" s="181"/>
      <c r="K155" s="182"/>
    </row>
    <row r="156" spans="1:11" x14ac:dyDescent="0.15">
      <c r="A156" t="s">
        <v>719</v>
      </c>
      <c r="B156" t="s">
        <v>720</v>
      </c>
      <c r="C156">
        <v>98.2</v>
      </c>
      <c r="D156">
        <v>96.8</v>
      </c>
      <c r="E156">
        <v>96</v>
      </c>
      <c r="F156">
        <v>95.5</v>
      </c>
      <c r="G156">
        <v>94.8</v>
      </c>
      <c r="H156">
        <v>97.9</v>
      </c>
      <c r="I156">
        <v>579.20000000000005</v>
      </c>
      <c r="J156" s="181"/>
      <c r="K156" s="182"/>
    </row>
    <row r="157" spans="1:11" x14ac:dyDescent="0.15">
      <c r="A157" t="s">
        <v>721</v>
      </c>
      <c r="B157" t="s">
        <v>604</v>
      </c>
      <c r="C157">
        <v>94.7</v>
      </c>
      <c r="D157">
        <v>99.4</v>
      </c>
      <c r="E157">
        <v>93.6</v>
      </c>
      <c r="F157">
        <v>97.6</v>
      </c>
      <c r="G157">
        <v>96.1</v>
      </c>
      <c r="H157">
        <v>97.8</v>
      </c>
      <c r="I157">
        <v>579.20000000000005</v>
      </c>
      <c r="J157" s="181"/>
      <c r="K157" s="182"/>
    </row>
    <row r="158" spans="1:11" x14ac:dyDescent="0.15">
      <c r="A158" t="s">
        <v>722</v>
      </c>
      <c r="B158" t="s">
        <v>604</v>
      </c>
      <c r="C158">
        <v>99.5</v>
      </c>
      <c r="D158">
        <v>96.2</v>
      </c>
      <c r="E158">
        <v>99.1</v>
      </c>
      <c r="F158">
        <v>95.5</v>
      </c>
      <c r="G158">
        <v>94</v>
      </c>
      <c r="H158">
        <v>94.7</v>
      </c>
      <c r="I158">
        <v>579</v>
      </c>
      <c r="J158" s="181"/>
      <c r="K158" s="182"/>
    </row>
    <row r="159" spans="1:11" x14ac:dyDescent="0.15">
      <c r="A159" t="s">
        <v>800</v>
      </c>
      <c r="B159" t="s">
        <v>383</v>
      </c>
      <c r="C159">
        <v>97.5</v>
      </c>
      <c r="D159">
        <v>98.9</v>
      </c>
      <c r="E159">
        <v>95.5</v>
      </c>
      <c r="F159">
        <v>94.1</v>
      </c>
      <c r="G159">
        <v>96.1</v>
      </c>
      <c r="H159">
        <v>96.7</v>
      </c>
      <c r="I159">
        <v>578.80000000000007</v>
      </c>
      <c r="J159" s="181"/>
      <c r="K159" s="182"/>
    </row>
    <row r="160" spans="1:11" x14ac:dyDescent="0.15">
      <c r="A160" t="s">
        <v>801</v>
      </c>
      <c r="B160" t="s">
        <v>383</v>
      </c>
      <c r="C160">
        <v>94.5</v>
      </c>
      <c r="D160">
        <v>96.5</v>
      </c>
      <c r="E160">
        <v>96.7</v>
      </c>
      <c r="F160">
        <v>99.9</v>
      </c>
      <c r="G160">
        <v>92.6</v>
      </c>
      <c r="H160">
        <v>98.1</v>
      </c>
      <c r="I160">
        <v>578.30000000000007</v>
      </c>
      <c r="J160" s="181"/>
      <c r="K160" s="182"/>
    </row>
    <row r="161" spans="1:11" x14ac:dyDescent="0.15">
      <c r="A161" t="s">
        <v>723</v>
      </c>
      <c r="B161" t="s">
        <v>593</v>
      </c>
      <c r="C161">
        <v>100.2</v>
      </c>
      <c r="D161">
        <v>95.9</v>
      </c>
      <c r="E161">
        <v>95.8</v>
      </c>
      <c r="F161">
        <v>96.5</v>
      </c>
      <c r="G161">
        <v>91.9</v>
      </c>
      <c r="H161">
        <v>98</v>
      </c>
      <c r="I161">
        <v>578.30000000000007</v>
      </c>
      <c r="J161" s="181"/>
      <c r="K161" s="182"/>
    </row>
    <row r="162" spans="1:11" x14ac:dyDescent="0.15">
      <c r="A162" t="s">
        <v>724</v>
      </c>
      <c r="B162" t="s">
        <v>635</v>
      </c>
      <c r="C162">
        <v>97.9</v>
      </c>
      <c r="D162">
        <v>94.5</v>
      </c>
      <c r="E162">
        <v>98.5</v>
      </c>
      <c r="F162">
        <v>100.1</v>
      </c>
      <c r="G162">
        <v>94.9</v>
      </c>
      <c r="H162">
        <v>92.3</v>
      </c>
      <c r="I162">
        <v>578.19999999999993</v>
      </c>
      <c r="J162" s="181"/>
      <c r="K162" s="182"/>
    </row>
    <row r="163" spans="1:11" x14ac:dyDescent="0.15">
      <c r="A163" t="s">
        <v>725</v>
      </c>
      <c r="B163" t="s">
        <v>632</v>
      </c>
      <c r="C163">
        <v>94</v>
      </c>
      <c r="D163">
        <v>98.9</v>
      </c>
      <c r="E163">
        <v>95.4</v>
      </c>
      <c r="F163">
        <v>96.5</v>
      </c>
      <c r="G163">
        <v>93.7</v>
      </c>
      <c r="H163">
        <v>99.6</v>
      </c>
      <c r="I163">
        <v>578.1</v>
      </c>
      <c r="J163" s="181"/>
      <c r="K163" s="182"/>
    </row>
    <row r="164" spans="1:11" x14ac:dyDescent="0.15">
      <c r="A164" t="s">
        <v>726</v>
      </c>
      <c r="B164" t="s">
        <v>623</v>
      </c>
      <c r="C164">
        <v>97.3</v>
      </c>
      <c r="D164">
        <v>99.1</v>
      </c>
      <c r="E164">
        <v>92.2</v>
      </c>
      <c r="F164">
        <v>97.6</v>
      </c>
      <c r="G164">
        <v>98.2</v>
      </c>
      <c r="H164">
        <v>93.5</v>
      </c>
      <c r="I164">
        <v>577.89999999999986</v>
      </c>
      <c r="J164" s="181"/>
      <c r="K164" s="182"/>
    </row>
    <row r="165" spans="1:11" x14ac:dyDescent="0.15">
      <c r="A165" t="s">
        <v>727</v>
      </c>
      <c r="B165" t="s">
        <v>720</v>
      </c>
      <c r="C165">
        <v>93.1</v>
      </c>
      <c r="D165">
        <v>98.6</v>
      </c>
      <c r="E165">
        <v>101</v>
      </c>
      <c r="F165">
        <v>95.6</v>
      </c>
      <c r="G165">
        <v>93.9</v>
      </c>
      <c r="H165">
        <v>95.3</v>
      </c>
      <c r="I165">
        <v>577.49999999999989</v>
      </c>
      <c r="J165" s="181"/>
      <c r="K165" s="182"/>
    </row>
    <row r="166" spans="1:11" x14ac:dyDescent="0.15">
      <c r="A166" t="s">
        <v>802</v>
      </c>
      <c r="B166" t="s">
        <v>382</v>
      </c>
      <c r="C166">
        <v>90.8</v>
      </c>
      <c r="D166">
        <v>95.5</v>
      </c>
      <c r="E166">
        <v>96.6</v>
      </c>
      <c r="F166">
        <v>97.8</v>
      </c>
      <c r="G166">
        <v>98</v>
      </c>
      <c r="H166">
        <v>98.2</v>
      </c>
      <c r="I166">
        <v>576.9</v>
      </c>
      <c r="J166" s="181"/>
      <c r="K166" s="182"/>
    </row>
    <row r="167" spans="1:11" x14ac:dyDescent="0.15">
      <c r="A167" t="s">
        <v>728</v>
      </c>
      <c r="B167" t="s">
        <v>623</v>
      </c>
      <c r="C167">
        <v>89.9</v>
      </c>
      <c r="D167">
        <v>93.6</v>
      </c>
      <c r="E167">
        <v>98.6</v>
      </c>
      <c r="F167">
        <v>98.3</v>
      </c>
      <c r="G167">
        <v>96.7</v>
      </c>
      <c r="H167">
        <v>98.4</v>
      </c>
      <c r="I167">
        <v>575.5</v>
      </c>
      <c r="J167" s="181"/>
      <c r="K167" s="182"/>
    </row>
    <row r="168" spans="1:11" x14ac:dyDescent="0.15">
      <c r="A168" t="s">
        <v>803</v>
      </c>
      <c r="B168" t="s">
        <v>392</v>
      </c>
      <c r="C168">
        <v>90.2</v>
      </c>
      <c r="D168">
        <v>99</v>
      </c>
      <c r="E168">
        <v>93.7</v>
      </c>
      <c r="F168">
        <v>96.3</v>
      </c>
      <c r="G168">
        <v>99.1</v>
      </c>
      <c r="H168">
        <v>96.9</v>
      </c>
      <c r="I168">
        <v>575.19999999999993</v>
      </c>
      <c r="J168" s="181"/>
      <c r="K168" s="182"/>
    </row>
    <row r="169" spans="1:11" x14ac:dyDescent="0.15">
      <c r="A169" t="s">
        <v>804</v>
      </c>
      <c r="B169" t="s">
        <v>388</v>
      </c>
      <c r="C169">
        <v>97</v>
      </c>
      <c r="D169">
        <v>97.4</v>
      </c>
      <c r="E169">
        <v>98.4</v>
      </c>
      <c r="F169">
        <v>98.2</v>
      </c>
      <c r="G169">
        <v>92.1</v>
      </c>
      <c r="H169">
        <v>91.7</v>
      </c>
      <c r="I169">
        <v>574.80000000000007</v>
      </c>
      <c r="J169" s="181"/>
      <c r="K169" s="182"/>
    </row>
    <row r="170" spans="1:11" x14ac:dyDescent="0.15">
      <c r="A170" t="s">
        <v>729</v>
      </c>
      <c r="B170" t="s">
        <v>625</v>
      </c>
      <c r="C170">
        <v>95.9</v>
      </c>
      <c r="D170">
        <v>93.4</v>
      </c>
      <c r="E170">
        <v>95</v>
      </c>
      <c r="F170">
        <v>95.3</v>
      </c>
      <c r="G170">
        <v>96.4</v>
      </c>
      <c r="H170">
        <v>98.7</v>
      </c>
      <c r="I170">
        <v>574.70000000000005</v>
      </c>
      <c r="J170" s="181"/>
      <c r="K170" s="182"/>
    </row>
    <row r="171" spans="1:11" x14ac:dyDescent="0.15">
      <c r="A171" t="s">
        <v>805</v>
      </c>
      <c r="B171" t="s">
        <v>391</v>
      </c>
      <c r="C171">
        <v>99</v>
      </c>
      <c r="D171">
        <v>92.7</v>
      </c>
      <c r="E171">
        <v>96.7</v>
      </c>
      <c r="F171">
        <v>92.6</v>
      </c>
      <c r="G171">
        <v>98.9</v>
      </c>
      <c r="H171">
        <v>93.8</v>
      </c>
      <c r="I171">
        <v>573.69999999999993</v>
      </c>
      <c r="J171" s="181"/>
      <c r="K171" s="182"/>
    </row>
    <row r="172" spans="1:11" x14ac:dyDescent="0.15">
      <c r="A172" t="s">
        <v>730</v>
      </c>
      <c r="B172" t="s">
        <v>687</v>
      </c>
      <c r="C172">
        <v>92.5</v>
      </c>
      <c r="D172">
        <v>94.8</v>
      </c>
      <c r="E172">
        <v>94.9</v>
      </c>
      <c r="F172">
        <v>96.2</v>
      </c>
      <c r="G172">
        <v>97.1</v>
      </c>
      <c r="H172">
        <v>97.7</v>
      </c>
      <c r="I172">
        <v>573.20000000000005</v>
      </c>
      <c r="J172" s="181"/>
      <c r="K172" s="182"/>
    </row>
    <row r="173" spans="1:11" x14ac:dyDescent="0.15">
      <c r="A173" t="s">
        <v>731</v>
      </c>
      <c r="B173" t="s">
        <v>687</v>
      </c>
      <c r="C173">
        <v>97.7</v>
      </c>
      <c r="D173">
        <v>95.7</v>
      </c>
      <c r="E173">
        <v>96.2</v>
      </c>
      <c r="F173">
        <v>95</v>
      </c>
      <c r="G173">
        <v>97.7</v>
      </c>
      <c r="H173">
        <v>90.5</v>
      </c>
      <c r="I173">
        <v>572.79999999999995</v>
      </c>
      <c r="J173" s="181"/>
      <c r="K173" s="182"/>
    </row>
    <row r="174" spans="1:11" x14ac:dyDescent="0.15">
      <c r="A174" t="s">
        <v>806</v>
      </c>
      <c r="B174" t="s">
        <v>382</v>
      </c>
      <c r="C174">
        <v>94.1</v>
      </c>
      <c r="D174">
        <v>92.9</v>
      </c>
      <c r="E174">
        <v>94.5</v>
      </c>
      <c r="F174">
        <v>97.3</v>
      </c>
      <c r="G174">
        <v>96.6</v>
      </c>
      <c r="H174">
        <v>97.3</v>
      </c>
      <c r="I174">
        <v>572.69999999999993</v>
      </c>
      <c r="J174" s="181"/>
      <c r="K174" s="182"/>
    </row>
    <row r="175" spans="1:11" x14ac:dyDescent="0.15">
      <c r="A175" t="s">
        <v>807</v>
      </c>
      <c r="B175" t="s">
        <v>391</v>
      </c>
      <c r="C175">
        <v>93.2</v>
      </c>
      <c r="D175">
        <v>92.6</v>
      </c>
      <c r="E175">
        <v>97.1</v>
      </c>
      <c r="F175">
        <v>95.6</v>
      </c>
      <c r="G175">
        <v>94.4</v>
      </c>
      <c r="H175">
        <v>99.6</v>
      </c>
      <c r="I175">
        <v>572.5</v>
      </c>
      <c r="J175" s="181"/>
      <c r="K175" s="182"/>
    </row>
    <row r="176" spans="1:11" x14ac:dyDescent="0.15">
      <c r="A176" t="s">
        <v>732</v>
      </c>
      <c r="B176" t="s">
        <v>675</v>
      </c>
      <c r="C176">
        <v>90.8</v>
      </c>
      <c r="D176">
        <v>94.1</v>
      </c>
      <c r="E176">
        <v>95.6</v>
      </c>
      <c r="F176">
        <v>97.9</v>
      </c>
      <c r="G176">
        <v>100.3</v>
      </c>
      <c r="H176">
        <v>93.8</v>
      </c>
      <c r="I176">
        <v>572.5</v>
      </c>
      <c r="J176" s="181"/>
      <c r="K176" s="182"/>
    </row>
    <row r="177" spans="1:11" x14ac:dyDescent="0.15">
      <c r="A177" t="s">
        <v>733</v>
      </c>
      <c r="B177" t="s">
        <v>588</v>
      </c>
      <c r="C177">
        <v>93.4</v>
      </c>
      <c r="D177">
        <v>95.5</v>
      </c>
      <c r="E177">
        <v>98.6</v>
      </c>
      <c r="F177">
        <v>96.5</v>
      </c>
      <c r="G177">
        <v>90.8</v>
      </c>
      <c r="H177">
        <v>97.5</v>
      </c>
      <c r="I177">
        <v>572.29999999999995</v>
      </c>
      <c r="J177" s="181"/>
      <c r="K177" s="182"/>
    </row>
    <row r="178" spans="1:11" x14ac:dyDescent="0.15">
      <c r="A178" t="s">
        <v>734</v>
      </c>
      <c r="B178" t="s">
        <v>625</v>
      </c>
      <c r="C178">
        <v>95</v>
      </c>
      <c r="D178">
        <v>95.7</v>
      </c>
      <c r="E178">
        <v>94.8</v>
      </c>
      <c r="F178">
        <v>97.1</v>
      </c>
      <c r="G178">
        <v>94.6</v>
      </c>
      <c r="H178">
        <v>95</v>
      </c>
      <c r="I178">
        <v>572.20000000000005</v>
      </c>
      <c r="J178" s="181"/>
      <c r="K178" s="182"/>
    </row>
    <row r="179" spans="1:11" x14ac:dyDescent="0.15">
      <c r="A179" t="s">
        <v>808</v>
      </c>
      <c r="B179" t="s">
        <v>391</v>
      </c>
      <c r="C179">
        <v>96.8</v>
      </c>
      <c r="D179">
        <v>94.3</v>
      </c>
      <c r="E179">
        <v>94.7</v>
      </c>
      <c r="F179">
        <v>96</v>
      </c>
      <c r="G179">
        <v>93.4</v>
      </c>
      <c r="H179">
        <v>96.6</v>
      </c>
      <c r="I179">
        <v>571.80000000000007</v>
      </c>
      <c r="J179" s="181"/>
      <c r="K179" s="182"/>
    </row>
    <row r="180" spans="1:11" x14ac:dyDescent="0.15">
      <c r="A180" t="s">
        <v>809</v>
      </c>
      <c r="B180" t="s">
        <v>387</v>
      </c>
      <c r="C180">
        <v>88.9</v>
      </c>
      <c r="D180">
        <v>95.4</v>
      </c>
      <c r="E180">
        <v>96.7</v>
      </c>
      <c r="F180">
        <v>94.5</v>
      </c>
      <c r="G180">
        <v>97.9</v>
      </c>
      <c r="H180">
        <v>98.3</v>
      </c>
      <c r="I180">
        <v>571.69999999999993</v>
      </c>
      <c r="J180" s="181"/>
      <c r="K180" s="182"/>
    </row>
    <row r="181" spans="1:11" x14ac:dyDescent="0.15">
      <c r="A181" t="s">
        <v>735</v>
      </c>
      <c r="B181" t="s">
        <v>625</v>
      </c>
      <c r="C181">
        <v>95.2</v>
      </c>
      <c r="D181">
        <v>94.7</v>
      </c>
      <c r="E181">
        <v>95.1</v>
      </c>
      <c r="F181">
        <v>90.6</v>
      </c>
      <c r="G181">
        <v>97.8</v>
      </c>
      <c r="H181">
        <v>97.8</v>
      </c>
      <c r="I181">
        <v>571.20000000000005</v>
      </c>
      <c r="J181" s="181"/>
      <c r="K181" s="182"/>
    </row>
    <row r="182" spans="1:11" x14ac:dyDescent="0.15">
      <c r="A182" t="s">
        <v>736</v>
      </c>
      <c r="B182" t="s">
        <v>630</v>
      </c>
      <c r="C182">
        <v>93</v>
      </c>
      <c r="D182">
        <v>96.5</v>
      </c>
      <c r="E182">
        <v>97.1</v>
      </c>
      <c r="F182">
        <v>95.6</v>
      </c>
      <c r="G182">
        <v>97.8</v>
      </c>
      <c r="H182">
        <v>90.5</v>
      </c>
      <c r="I182">
        <v>570.5</v>
      </c>
      <c r="J182" s="181"/>
      <c r="K182" s="182"/>
    </row>
    <row r="183" spans="1:11" x14ac:dyDescent="0.15">
      <c r="A183" t="s">
        <v>737</v>
      </c>
      <c r="B183" t="s">
        <v>632</v>
      </c>
      <c r="C183">
        <v>97.9</v>
      </c>
      <c r="D183">
        <v>92.5</v>
      </c>
      <c r="E183">
        <v>98.3</v>
      </c>
      <c r="F183">
        <v>96.8</v>
      </c>
      <c r="G183">
        <v>91.8</v>
      </c>
      <c r="H183">
        <v>93</v>
      </c>
      <c r="I183">
        <v>570.29999999999995</v>
      </c>
      <c r="J183" s="181"/>
      <c r="K183" s="182"/>
    </row>
    <row r="184" spans="1:11" x14ac:dyDescent="0.15">
      <c r="A184" t="s">
        <v>738</v>
      </c>
      <c r="B184" t="s">
        <v>739</v>
      </c>
      <c r="C184">
        <v>95.4</v>
      </c>
      <c r="D184">
        <v>93.2</v>
      </c>
      <c r="E184">
        <v>97.1</v>
      </c>
      <c r="F184">
        <v>94.3</v>
      </c>
      <c r="G184">
        <v>92.1</v>
      </c>
      <c r="H184">
        <v>97.4</v>
      </c>
      <c r="I184">
        <v>569.5</v>
      </c>
      <c r="J184" s="181"/>
      <c r="K184" s="182"/>
    </row>
    <row r="185" spans="1:11" x14ac:dyDescent="0.15">
      <c r="A185" t="s">
        <v>740</v>
      </c>
      <c r="B185" t="s">
        <v>593</v>
      </c>
      <c r="C185">
        <v>94.5</v>
      </c>
      <c r="D185">
        <v>92.2</v>
      </c>
      <c r="E185">
        <v>95</v>
      </c>
      <c r="F185">
        <v>93.1</v>
      </c>
      <c r="G185">
        <v>98.4</v>
      </c>
      <c r="H185">
        <v>96.3</v>
      </c>
      <c r="I185">
        <v>569.49999999999989</v>
      </c>
      <c r="J185" s="181"/>
      <c r="K185" s="182"/>
    </row>
    <row r="186" spans="1:11" x14ac:dyDescent="0.15">
      <c r="A186" t="s">
        <v>741</v>
      </c>
      <c r="B186" t="s">
        <v>718</v>
      </c>
      <c r="C186">
        <v>93.2</v>
      </c>
      <c r="D186">
        <v>95.5</v>
      </c>
      <c r="E186">
        <v>92</v>
      </c>
      <c r="F186">
        <v>96.3</v>
      </c>
      <c r="G186">
        <v>96</v>
      </c>
      <c r="H186">
        <v>96.1</v>
      </c>
      <c r="I186">
        <v>569.1</v>
      </c>
      <c r="J186" s="181"/>
      <c r="K186" s="182"/>
    </row>
    <row r="187" spans="1:11" x14ac:dyDescent="0.15">
      <c r="A187" t="s">
        <v>742</v>
      </c>
      <c r="B187" t="s">
        <v>687</v>
      </c>
      <c r="C187">
        <v>85.6</v>
      </c>
      <c r="D187">
        <v>97.3</v>
      </c>
      <c r="E187">
        <v>95.9</v>
      </c>
      <c r="F187">
        <v>94.3</v>
      </c>
      <c r="G187">
        <v>100.4</v>
      </c>
      <c r="H187">
        <v>94.6</v>
      </c>
      <c r="I187">
        <v>568.1</v>
      </c>
      <c r="J187" s="181"/>
      <c r="K187" s="182"/>
    </row>
    <row r="188" spans="1:11" x14ac:dyDescent="0.15">
      <c r="A188" t="s">
        <v>810</v>
      </c>
      <c r="B188" t="s">
        <v>382</v>
      </c>
      <c r="C188">
        <v>96.3</v>
      </c>
      <c r="D188">
        <v>94.4</v>
      </c>
      <c r="E188">
        <v>92.3</v>
      </c>
      <c r="F188">
        <v>97.7</v>
      </c>
      <c r="G188">
        <v>92.6</v>
      </c>
      <c r="H188">
        <v>94.6</v>
      </c>
      <c r="I188">
        <v>567.9</v>
      </c>
      <c r="J188" s="181"/>
      <c r="K188" s="182"/>
    </row>
    <row r="189" spans="1:11" x14ac:dyDescent="0.15">
      <c r="A189" t="s">
        <v>743</v>
      </c>
      <c r="B189" t="s">
        <v>385</v>
      </c>
      <c r="C189">
        <v>91.6</v>
      </c>
      <c r="D189">
        <v>97.2</v>
      </c>
      <c r="E189">
        <v>94.6</v>
      </c>
      <c r="F189">
        <v>95</v>
      </c>
      <c r="G189">
        <v>96.1</v>
      </c>
      <c r="H189">
        <v>93.4</v>
      </c>
      <c r="I189">
        <v>567.9</v>
      </c>
      <c r="J189" s="181"/>
      <c r="K189" s="182"/>
    </row>
    <row r="190" spans="1:11" x14ac:dyDescent="0.15">
      <c r="A190" t="s">
        <v>744</v>
      </c>
      <c r="B190" t="s">
        <v>625</v>
      </c>
      <c r="C190">
        <v>93</v>
      </c>
      <c r="D190">
        <v>97.3</v>
      </c>
      <c r="E190">
        <v>92.8</v>
      </c>
      <c r="F190">
        <v>89.1</v>
      </c>
      <c r="G190">
        <v>95.7</v>
      </c>
      <c r="H190">
        <v>98.5</v>
      </c>
      <c r="I190">
        <v>566.40000000000009</v>
      </c>
      <c r="J190" s="181"/>
      <c r="K190" s="182"/>
    </row>
    <row r="191" spans="1:11" x14ac:dyDescent="0.15">
      <c r="A191" t="s">
        <v>745</v>
      </c>
      <c r="B191" t="s">
        <v>596</v>
      </c>
      <c r="C191">
        <v>95.7</v>
      </c>
      <c r="D191">
        <v>95.6</v>
      </c>
      <c r="E191">
        <v>97.1</v>
      </c>
      <c r="F191">
        <v>92.4</v>
      </c>
      <c r="G191">
        <v>88.9</v>
      </c>
      <c r="H191">
        <v>96.4</v>
      </c>
      <c r="I191">
        <v>566.09999999999991</v>
      </c>
      <c r="J191" s="181"/>
      <c r="K191" s="182"/>
    </row>
    <row r="192" spans="1:11" x14ac:dyDescent="0.15">
      <c r="A192" t="s">
        <v>746</v>
      </c>
      <c r="B192" t="s">
        <v>630</v>
      </c>
      <c r="C192">
        <v>89.4</v>
      </c>
      <c r="D192">
        <v>92.8</v>
      </c>
      <c r="E192">
        <v>96.3</v>
      </c>
      <c r="F192">
        <v>92.6</v>
      </c>
      <c r="G192">
        <v>96.8</v>
      </c>
      <c r="H192">
        <v>96.3</v>
      </c>
      <c r="I192">
        <v>564.20000000000005</v>
      </c>
      <c r="J192" s="181"/>
      <c r="K192" s="182"/>
    </row>
    <row r="193" spans="1:11" x14ac:dyDescent="0.15">
      <c r="A193" t="s">
        <v>747</v>
      </c>
      <c r="B193" t="s">
        <v>748</v>
      </c>
      <c r="C193">
        <v>89.9</v>
      </c>
      <c r="D193">
        <v>94.3</v>
      </c>
      <c r="E193">
        <v>96.3</v>
      </c>
      <c r="F193">
        <v>93.8</v>
      </c>
      <c r="G193">
        <v>96</v>
      </c>
      <c r="H193">
        <v>92.6</v>
      </c>
      <c r="I193">
        <v>562.9</v>
      </c>
      <c r="J193" s="181"/>
      <c r="K193" s="182"/>
    </row>
    <row r="194" spans="1:11" x14ac:dyDescent="0.15">
      <c r="A194" t="s">
        <v>811</v>
      </c>
      <c r="B194" t="s">
        <v>250</v>
      </c>
      <c r="C194">
        <v>91</v>
      </c>
      <c r="D194">
        <v>89.9</v>
      </c>
      <c r="E194">
        <v>94.4</v>
      </c>
      <c r="F194">
        <v>93.8</v>
      </c>
      <c r="G194">
        <v>97</v>
      </c>
      <c r="H194">
        <v>96.2</v>
      </c>
      <c r="I194">
        <v>562.30000000000007</v>
      </c>
      <c r="J194" s="181"/>
      <c r="K194" s="182"/>
    </row>
    <row r="195" spans="1:11" x14ac:dyDescent="0.15">
      <c r="A195" t="s">
        <v>812</v>
      </c>
      <c r="B195" t="s">
        <v>392</v>
      </c>
      <c r="C195">
        <v>90.4</v>
      </c>
      <c r="D195">
        <v>92</v>
      </c>
      <c r="E195">
        <v>92.5</v>
      </c>
      <c r="F195">
        <v>99.7</v>
      </c>
      <c r="G195">
        <v>94.5</v>
      </c>
      <c r="H195">
        <v>93.1</v>
      </c>
      <c r="I195">
        <v>562.19999999999993</v>
      </c>
      <c r="J195" s="181"/>
      <c r="K195" s="182"/>
    </row>
    <row r="196" spans="1:11" x14ac:dyDescent="0.15">
      <c r="A196" t="s">
        <v>749</v>
      </c>
      <c r="B196" t="s">
        <v>750</v>
      </c>
      <c r="C196">
        <v>94.6</v>
      </c>
      <c r="D196">
        <v>91.3</v>
      </c>
      <c r="E196">
        <v>95.9</v>
      </c>
      <c r="F196">
        <v>94.7</v>
      </c>
      <c r="G196">
        <v>95.5</v>
      </c>
      <c r="H196">
        <v>90.1</v>
      </c>
      <c r="I196">
        <v>562.09999999999991</v>
      </c>
      <c r="J196" s="181"/>
      <c r="K196" s="182"/>
    </row>
    <row r="197" spans="1:11" x14ac:dyDescent="0.15">
      <c r="A197" t="s">
        <v>751</v>
      </c>
      <c r="B197" t="s">
        <v>750</v>
      </c>
      <c r="C197">
        <v>99</v>
      </c>
      <c r="D197">
        <v>90.4</v>
      </c>
      <c r="E197">
        <v>91.6</v>
      </c>
      <c r="F197">
        <v>95.4</v>
      </c>
      <c r="G197">
        <v>91.9</v>
      </c>
      <c r="H197">
        <v>92.4</v>
      </c>
      <c r="I197">
        <v>560.69999999999993</v>
      </c>
      <c r="J197" s="181"/>
      <c r="K197" s="182"/>
    </row>
    <row r="198" spans="1:11" x14ac:dyDescent="0.15">
      <c r="A198" t="s">
        <v>752</v>
      </c>
      <c r="B198" t="s">
        <v>753</v>
      </c>
      <c r="C198">
        <v>95.4</v>
      </c>
      <c r="D198">
        <v>93.4</v>
      </c>
      <c r="E198">
        <v>93.2</v>
      </c>
      <c r="F198">
        <v>89.2</v>
      </c>
      <c r="G198">
        <v>95.6</v>
      </c>
      <c r="H198">
        <v>92.9</v>
      </c>
      <c r="I198">
        <v>559.69999999999993</v>
      </c>
      <c r="J198" s="181"/>
      <c r="K198" s="182"/>
    </row>
    <row r="199" spans="1:11" x14ac:dyDescent="0.15">
      <c r="A199" t="s">
        <v>813</v>
      </c>
      <c r="B199" t="s">
        <v>384</v>
      </c>
      <c r="C199">
        <v>86.4</v>
      </c>
      <c r="D199">
        <v>94.6</v>
      </c>
      <c r="E199">
        <v>95.3</v>
      </c>
      <c r="F199">
        <v>94.9</v>
      </c>
      <c r="G199">
        <v>87.3</v>
      </c>
      <c r="H199">
        <v>94.1</v>
      </c>
      <c r="I199">
        <v>552.6</v>
      </c>
      <c r="J199" s="181"/>
      <c r="K199" s="182"/>
    </row>
    <row r="200" spans="1:11" x14ac:dyDescent="0.15">
      <c r="A200" t="s">
        <v>754</v>
      </c>
      <c r="B200" t="s">
        <v>750</v>
      </c>
      <c r="C200">
        <v>92.3</v>
      </c>
      <c r="D200">
        <v>95.1</v>
      </c>
      <c r="E200">
        <v>92.7</v>
      </c>
      <c r="F200">
        <v>90.4</v>
      </c>
      <c r="G200">
        <v>89.8</v>
      </c>
      <c r="H200">
        <v>92.3</v>
      </c>
      <c r="I200">
        <v>552.6</v>
      </c>
      <c r="J200" s="181"/>
      <c r="K200" s="182"/>
    </row>
    <row r="201" spans="1:11" x14ac:dyDescent="0.15">
      <c r="A201" t="s">
        <v>814</v>
      </c>
      <c r="B201" t="s">
        <v>390</v>
      </c>
      <c r="C201">
        <v>89.5</v>
      </c>
      <c r="D201">
        <v>90.7</v>
      </c>
      <c r="E201">
        <v>91.7</v>
      </c>
      <c r="F201">
        <v>94.3</v>
      </c>
      <c r="G201">
        <v>91.7</v>
      </c>
      <c r="H201">
        <v>94.2</v>
      </c>
      <c r="I201">
        <v>552.1</v>
      </c>
      <c r="J201" s="181"/>
      <c r="K201" s="182"/>
    </row>
    <row r="202" spans="1:11" x14ac:dyDescent="0.15">
      <c r="A202" t="s">
        <v>815</v>
      </c>
      <c r="B202" t="s">
        <v>384</v>
      </c>
      <c r="C202">
        <v>97.5</v>
      </c>
      <c r="D202">
        <v>93.1</v>
      </c>
      <c r="E202">
        <v>93.7</v>
      </c>
      <c r="F202">
        <v>90.9</v>
      </c>
      <c r="G202">
        <v>88.4</v>
      </c>
      <c r="H202">
        <v>87.4</v>
      </c>
      <c r="I202">
        <v>551</v>
      </c>
      <c r="J202" s="181"/>
      <c r="K202" s="182"/>
    </row>
    <row r="203" spans="1:11" x14ac:dyDescent="0.15">
      <c r="A203" t="s">
        <v>755</v>
      </c>
      <c r="B203" t="s">
        <v>684</v>
      </c>
      <c r="C203">
        <v>90.5</v>
      </c>
      <c r="D203">
        <v>92.7</v>
      </c>
      <c r="E203">
        <v>92.7</v>
      </c>
      <c r="F203">
        <v>91.4</v>
      </c>
      <c r="G203">
        <v>90.7</v>
      </c>
      <c r="H203">
        <v>90.5</v>
      </c>
      <c r="I203">
        <v>548.5</v>
      </c>
      <c r="J203" s="181"/>
      <c r="K203" s="182"/>
    </row>
    <row r="204" spans="1:11" x14ac:dyDescent="0.15">
      <c r="A204" t="s">
        <v>756</v>
      </c>
      <c r="B204" t="s">
        <v>601</v>
      </c>
      <c r="C204">
        <v>87.6</v>
      </c>
      <c r="D204">
        <v>89.5</v>
      </c>
      <c r="E204">
        <v>95.6</v>
      </c>
      <c r="F204">
        <v>88</v>
      </c>
      <c r="G204">
        <v>95.3</v>
      </c>
      <c r="H204">
        <v>92.3</v>
      </c>
      <c r="I204">
        <v>548.29999999999995</v>
      </c>
      <c r="J204" s="181"/>
      <c r="K204" s="182"/>
    </row>
    <row r="205" spans="1:11" x14ac:dyDescent="0.15">
      <c r="A205" t="s">
        <v>816</v>
      </c>
      <c r="B205" t="s">
        <v>387</v>
      </c>
      <c r="C205">
        <v>95.7</v>
      </c>
      <c r="D205">
        <v>91.7</v>
      </c>
      <c r="E205">
        <v>85.6</v>
      </c>
      <c r="F205">
        <v>91.7</v>
      </c>
      <c r="G205">
        <v>93.8</v>
      </c>
      <c r="H205">
        <v>89.4</v>
      </c>
      <c r="I205">
        <v>547.9</v>
      </c>
      <c r="J205" s="181"/>
      <c r="K205" s="182"/>
    </row>
    <row r="206" spans="1:11" x14ac:dyDescent="0.15">
      <c r="A206" t="s">
        <v>817</v>
      </c>
      <c r="B206" t="s">
        <v>392</v>
      </c>
      <c r="C206">
        <v>93.4</v>
      </c>
      <c r="D206">
        <v>91.7</v>
      </c>
      <c r="E206">
        <v>86.6</v>
      </c>
      <c r="F206">
        <v>95.1</v>
      </c>
      <c r="G206">
        <v>89.4</v>
      </c>
      <c r="H206">
        <v>88.9</v>
      </c>
      <c r="I206">
        <v>545.1</v>
      </c>
      <c r="J206" s="181"/>
      <c r="K206" s="182"/>
    </row>
    <row r="207" spans="1:11" x14ac:dyDescent="0.15">
      <c r="A207" t="s">
        <v>757</v>
      </c>
      <c r="B207" t="s">
        <v>718</v>
      </c>
      <c r="C207">
        <v>93.8</v>
      </c>
      <c r="D207">
        <v>91.4</v>
      </c>
      <c r="E207">
        <v>86.5</v>
      </c>
      <c r="F207">
        <v>87.2</v>
      </c>
      <c r="G207">
        <v>88.8</v>
      </c>
      <c r="H207">
        <v>94.5</v>
      </c>
      <c r="I207">
        <v>542.20000000000005</v>
      </c>
      <c r="J207" s="181"/>
      <c r="K207" s="182"/>
    </row>
    <row r="208" spans="1:11" x14ac:dyDescent="0.15">
      <c r="A208" t="s">
        <v>818</v>
      </c>
      <c r="B208" t="s">
        <v>392</v>
      </c>
      <c r="C208">
        <v>91.3</v>
      </c>
      <c r="D208">
        <v>89.2</v>
      </c>
      <c r="E208">
        <v>90.1</v>
      </c>
      <c r="F208">
        <v>90</v>
      </c>
      <c r="G208">
        <v>92.4</v>
      </c>
      <c r="H208">
        <v>86.7</v>
      </c>
      <c r="I208">
        <v>539.70000000000005</v>
      </c>
      <c r="J208" s="181"/>
      <c r="K208" s="182"/>
    </row>
    <row r="209" spans="1:11" x14ac:dyDescent="0.15">
      <c r="A209" t="s">
        <v>819</v>
      </c>
      <c r="B209" t="s">
        <v>250</v>
      </c>
      <c r="C209">
        <v>90.6</v>
      </c>
      <c r="D209">
        <v>89</v>
      </c>
      <c r="E209">
        <v>86.3</v>
      </c>
      <c r="F209">
        <v>92.9</v>
      </c>
      <c r="G209">
        <v>89.7</v>
      </c>
      <c r="H209">
        <v>90.9</v>
      </c>
      <c r="I209">
        <v>539.4</v>
      </c>
      <c r="J209" s="181"/>
      <c r="K209" s="182"/>
    </row>
    <row r="210" spans="1:11" x14ac:dyDescent="0.15">
      <c r="A210" t="s">
        <v>820</v>
      </c>
      <c r="B210" t="s">
        <v>387</v>
      </c>
      <c r="C210">
        <v>89.8</v>
      </c>
      <c r="D210">
        <v>99.3</v>
      </c>
      <c r="E210">
        <v>99.2</v>
      </c>
      <c r="F210">
        <v>91</v>
      </c>
      <c r="G210">
        <v>94.3</v>
      </c>
      <c r="H210">
        <v>53.9</v>
      </c>
      <c r="I210">
        <v>527.5</v>
      </c>
      <c r="J210" s="181"/>
      <c r="K210" s="182"/>
    </row>
    <row r="211" spans="1:11" x14ac:dyDescent="0.15">
      <c r="A211" t="s">
        <v>758</v>
      </c>
      <c r="B211" t="s">
        <v>718</v>
      </c>
      <c r="C211">
        <v>84.4</v>
      </c>
      <c r="D211">
        <v>79.8</v>
      </c>
      <c r="E211">
        <v>82.9</v>
      </c>
      <c r="F211">
        <v>85.6</v>
      </c>
      <c r="G211">
        <v>85.3</v>
      </c>
      <c r="H211">
        <v>83.3</v>
      </c>
      <c r="I211">
        <v>501.3</v>
      </c>
      <c r="J211" s="181"/>
      <c r="K211" s="182"/>
    </row>
    <row r="212" spans="1:11" x14ac:dyDescent="0.15">
      <c r="A212" s="181"/>
      <c r="B212" s="181"/>
      <c r="C212" s="181"/>
      <c r="D212" s="181"/>
      <c r="E212" s="181"/>
      <c r="F212" s="181"/>
      <c r="G212" s="181"/>
      <c r="H212" s="181"/>
      <c r="I212" s="181"/>
      <c r="J212" s="181"/>
      <c r="K212" s="182"/>
    </row>
    <row r="213" spans="1:11" ht="14.25" thickBo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x14ac:dyDescent="0.15">
      <c r="A214" t="s">
        <v>16</v>
      </c>
    </row>
    <row r="215" spans="1:11" x14ac:dyDescent="0.15">
      <c r="A215" s="9" t="s">
        <v>14</v>
      </c>
      <c r="B215" s="9" t="s">
        <v>15</v>
      </c>
      <c r="C215" s="9" t="s">
        <v>17</v>
      </c>
      <c r="D215" s="9" t="s">
        <v>18</v>
      </c>
      <c r="E215" s="9" t="s">
        <v>19</v>
      </c>
      <c r="F215" s="9" t="s">
        <v>20</v>
      </c>
      <c r="G215" s="9" t="s">
        <v>21</v>
      </c>
      <c r="H215" s="9" t="s">
        <v>22</v>
      </c>
      <c r="I215" s="11" t="s">
        <v>45</v>
      </c>
    </row>
    <row r="216" spans="1:11" x14ac:dyDescent="0.15">
      <c r="A216" t="s">
        <v>823</v>
      </c>
      <c r="B216" t="s">
        <v>623</v>
      </c>
      <c r="C216">
        <v>101.4</v>
      </c>
      <c r="D216">
        <v>105.2</v>
      </c>
      <c r="E216">
        <v>104.8</v>
      </c>
      <c r="F216">
        <v>104.1</v>
      </c>
      <c r="G216">
        <v>103.5</v>
      </c>
      <c r="H216">
        <v>102.4</v>
      </c>
      <c r="I216">
        <v>621.4</v>
      </c>
    </row>
    <row r="217" spans="1:11" x14ac:dyDescent="0.15">
      <c r="A217" t="s">
        <v>824</v>
      </c>
      <c r="B217" t="s">
        <v>625</v>
      </c>
      <c r="C217">
        <v>104.5</v>
      </c>
      <c r="D217">
        <v>104.3</v>
      </c>
      <c r="E217">
        <v>103.4</v>
      </c>
      <c r="F217">
        <v>102.6</v>
      </c>
      <c r="G217">
        <v>101</v>
      </c>
      <c r="H217">
        <v>102.3</v>
      </c>
      <c r="I217">
        <v>618.1</v>
      </c>
    </row>
    <row r="218" spans="1:11" x14ac:dyDescent="0.15">
      <c r="A218" t="s">
        <v>933</v>
      </c>
      <c r="B218" t="s">
        <v>384</v>
      </c>
      <c r="C218">
        <v>102.6</v>
      </c>
      <c r="D218">
        <v>103.8</v>
      </c>
      <c r="E218">
        <v>102.9</v>
      </c>
      <c r="F218">
        <v>101.1</v>
      </c>
      <c r="G218">
        <v>104.9</v>
      </c>
      <c r="H218">
        <v>103.4</v>
      </c>
      <c r="I218">
        <v>618.69999999999993</v>
      </c>
    </row>
    <row r="219" spans="1:11" x14ac:dyDescent="0.15">
      <c r="A219" t="s">
        <v>825</v>
      </c>
      <c r="B219" t="s">
        <v>596</v>
      </c>
      <c r="C219">
        <v>103.6</v>
      </c>
      <c r="D219">
        <v>102.6</v>
      </c>
      <c r="E219">
        <v>102.1</v>
      </c>
      <c r="F219">
        <v>104.1</v>
      </c>
      <c r="G219">
        <v>101.7</v>
      </c>
      <c r="H219">
        <v>103.5</v>
      </c>
      <c r="I219">
        <v>617.6</v>
      </c>
      <c r="J219" s="13"/>
    </row>
    <row r="220" spans="1:11" x14ac:dyDescent="0.15">
      <c r="A220" t="s">
        <v>826</v>
      </c>
      <c r="B220" t="s">
        <v>625</v>
      </c>
      <c r="C220">
        <v>99.7</v>
      </c>
      <c r="D220">
        <v>103.6</v>
      </c>
      <c r="E220">
        <v>101.2</v>
      </c>
      <c r="F220">
        <v>103.8</v>
      </c>
      <c r="G220">
        <v>103</v>
      </c>
      <c r="H220">
        <v>104.3</v>
      </c>
      <c r="I220">
        <v>615.6</v>
      </c>
    </row>
    <row r="221" spans="1:11" x14ac:dyDescent="0.15">
      <c r="A221" t="s">
        <v>827</v>
      </c>
      <c r="B221" t="s">
        <v>596</v>
      </c>
      <c r="C221">
        <v>103</v>
      </c>
      <c r="D221">
        <v>102.1</v>
      </c>
      <c r="E221">
        <v>101.9</v>
      </c>
      <c r="F221">
        <v>105.5</v>
      </c>
      <c r="G221">
        <v>104.2</v>
      </c>
      <c r="H221">
        <v>101.8</v>
      </c>
      <c r="I221">
        <v>618.5</v>
      </c>
    </row>
    <row r="222" spans="1:11" x14ac:dyDescent="0.15">
      <c r="A222" t="s">
        <v>828</v>
      </c>
      <c r="B222" t="s">
        <v>596</v>
      </c>
      <c r="C222">
        <v>101.9</v>
      </c>
      <c r="D222">
        <v>100.9</v>
      </c>
      <c r="E222">
        <v>104.4</v>
      </c>
      <c r="F222">
        <v>101.6</v>
      </c>
      <c r="G222">
        <v>103.4</v>
      </c>
      <c r="H222">
        <v>103.7</v>
      </c>
      <c r="I222">
        <v>615.90000000000009</v>
      </c>
    </row>
    <row r="223" spans="1:11" x14ac:dyDescent="0.15">
      <c r="A223" t="s">
        <v>829</v>
      </c>
      <c r="B223" t="s">
        <v>583</v>
      </c>
      <c r="C223">
        <v>100.7</v>
      </c>
      <c r="D223">
        <v>102.9</v>
      </c>
      <c r="E223">
        <v>102.6</v>
      </c>
      <c r="F223">
        <v>104.9</v>
      </c>
      <c r="G223">
        <v>103.2</v>
      </c>
      <c r="H223">
        <v>102.1</v>
      </c>
      <c r="I223">
        <v>616.40000000000009</v>
      </c>
    </row>
    <row r="224" spans="1:11" x14ac:dyDescent="0.15">
      <c r="A224" t="s">
        <v>830</v>
      </c>
      <c r="B224" t="s">
        <v>596</v>
      </c>
      <c r="C224">
        <v>100.4</v>
      </c>
      <c r="D224">
        <v>100.8</v>
      </c>
      <c r="E224">
        <v>103.3</v>
      </c>
      <c r="F224">
        <v>102.7</v>
      </c>
      <c r="G224">
        <v>105.6</v>
      </c>
      <c r="H224">
        <v>102.8</v>
      </c>
      <c r="I224">
        <v>615.59999999999991</v>
      </c>
    </row>
    <row r="225" spans="1:9" x14ac:dyDescent="0.15">
      <c r="A225" t="s">
        <v>831</v>
      </c>
      <c r="B225" t="s">
        <v>832</v>
      </c>
      <c r="C225">
        <v>102.7</v>
      </c>
      <c r="D225">
        <v>102.3</v>
      </c>
      <c r="E225">
        <v>101.8</v>
      </c>
      <c r="F225">
        <v>102.9</v>
      </c>
      <c r="G225">
        <v>102.9</v>
      </c>
      <c r="H225">
        <v>102.4</v>
      </c>
      <c r="I225">
        <v>615</v>
      </c>
    </row>
    <row r="226" spans="1:9" x14ac:dyDescent="0.15">
      <c r="A226" t="s">
        <v>833</v>
      </c>
      <c r="B226" t="s">
        <v>635</v>
      </c>
      <c r="C226">
        <v>102.5</v>
      </c>
      <c r="D226">
        <v>102.1</v>
      </c>
      <c r="E226">
        <v>102</v>
      </c>
      <c r="F226">
        <v>101.5</v>
      </c>
      <c r="G226">
        <v>104.8</v>
      </c>
      <c r="H226">
        <v>102</v>
      </c>
      <c r="I226">
        <v>614.9</v>
      </c>
    </row>
    <row r="227" spans="1:9" x14ac:dyDescent="0.15">
      <c r="A227" t="s">
        <v>834</v>
      </c>
      <c r="B227" t="s">
        <v>596</v>
      </c>
      <c r="C227">
        <v>103.2</v>
      </c>
      <c r="D227">
        <v>99.8</v>
      </c>
      <c r="E227">
        <v>102.4</v>
      </c>
      <c r="F227">
        <v>104.3</v>
      </c>
      <c r="G227">
        <v>102.4</v>
      </c>
      <c r="H227">
        <v>102.7</v>
      </c>
      <c r="I227">
        <v>614.80000000000007</v>
      </c>
    </row>
    <row r="228" spans="1:9" x14ac:dyDescent="0.15">
      <c r="A228" t="s">
        <v>934</v>
      </c>
      <c r="B228" t="s">
        <v>384</v>
      </c>
      <c r="C228">
        <v>103.8</v>
      </c>
      <c r="D228">
        <v>103.9</v>
      </c>
      <c r="E228">
        <v>102.7</v>
      </c>
      <c r="F228">
        <v>100</v>
      </c>
      <c r="G228">
        <v>103.4</v>
      </c>
      <c r="H228">
        <v>100.4</v>
      </c>
      <c r="I228">
        <v>614.19999999999993</v>
      </c>
    </row>
    <row r="229" spans="1:9" x14ac:dyDescent="0.15">
      <c r="A229" t="s">
        <v>835</v>
      </c>
      <c r="B229" t="s">
        <v>593</v>
      </c>
      <c r="C229">
        <v>100.1</v>
      </c>
      <c r="D229">
        <v>104.1</v>
      </c>
      <c r="E229">
        <v>102.3</v>
      </c>
      <c r="F229">
        <v>102.8</v>
      </c>
      <c r="G229">
        <v>103.2</v>
      </c>
      <c r="H229">
        <v>101.6</v>
      </c>
      <c r="I229">
        <v>614.1</v>
      </c>
    </row>
    <row r="230" spans="1:9" x14ac:dyDescent="0.15">
      <c r="A230" t="s">
        <v>836</v>
      </c>
      <c r="B230" t="s">
        <v>583</v>
      </c>
      <c r="C230">
        <v>103.3</v>
      </c>
      <c r="D230">
        <v>101.9</v>
      </c>
      <c r="E230">
        <v>101.7</v>
      </c>
      <c r="F230">
        <v>99.9</v>
      </c>
      <c r="G230">
        <v>103.7</v>
      </c>
      <c r="H230">
        <v>103.5</v>
      </c>
      <c r="I230">
        <v>614</v>
      </c>
    </row>
    <row r="231" spans="1:9" x14ac:dyDescent="0.15">
      <c r="A231" t="s">
        <v>837</v>
      </c>
      <c r="B231" t="s">
        <v>838</v>
      </c>
      <c r="C231">
        <v>101</v>
      </c>
      <c r="D231">
        <v>102.6</v>
      </c>
      <c r="E231">
        <v>102.5</v>
      </c>
      <c r="F231">
        <v>103.1</v>
      </c>
      <c r="G231">
        <v>101.4</v>
      </c>
      <c r="H231">
        <v>102.9</v>
      </c>
      <c r="I231">
        <v>613.5</v>
      </c>
    </row>
    <row r="232" spans="1:9" x14ac:dyDescent="0.15">
      <c r="A232" t="s">
        <v>839</v>
      </c>
      <c r="B232" t="s">
        <v>593</v>
      </c>
      <c r="C232">
        <v>100.6</v>
      </c>
      <c r="D232">
        <v>103.5</v>
      </c>
      <c r="E232">
        <v>102.2</v>
      </c>
      <c r="F232">
        <v>103.2</v>
      </c>
      <c r="G232">
        <v>101.5</v>
      </c>
      <c r="H232">
        <v>102</v>
      </c>
      <c r="I232">
        <v>613</v>
      </c>
    </row>
    <row r="233" spans="1:9" x14ac:dyDescent="0.15">
      <c r="A233" t="s">
        <v>935</v>
      </c>
      <c r="B233" t="s">
        <v>384</v>
      </c>
      <c r="C233">
        <v>103.1</v>
      </c>
      <c r="D233">
        <v>102.4</v>
      </c>
      <c r="E233">
        <v>102.3</v>
      </c>
      <c r="F233">
        <v>102.1</v>
      </c>
      <c r="G233">
        <v>100.2</v>
      </c>
      <c r="H233">
        <v>102.6</v>
      </c>
      <c r="I233">
        <v>612.69999999999993</v>
      </c>
    </row>
    <row r="234" spans="1:9" x14ac:dyDescent="0.15">
      <c r="A234" t="s">
        <v>840</v>
      </c>
      <c r="B234" t="s">
        <v>596</v>
      </c>
      <c r="C234">
        <v>99</v>
      </c>
      <c r="D234">
        <v>101</v>
      </c>
      <c r="E234">
        <v>103</v>
      </c>
      <c r="F234">
        <v>103.6</v>
      </c>
      <c r="G234">
        <v>101.8</v>
      </c>
      <c r="H234">
        <v>103.9</v>
      </c>
      <c r="I234">
        <v>612.30000000000007</v>
      </c>
    </row>
    <row r="235" spans="1:9" x14ac:dyDescent="0.15">
      <c r="A235" t="s">
        <v>841</v>
      </c>
      <c r="B235" t="s">
        <v>623</v>
      </c>
      <c r="C235">
        <v>101.3</v>
      </c>
      <c r="D235">
        <v>102.5</v>
      </c>
      <c r="E235">
        <v>103.9</v>
      </c>
      <c r="F235">
        <v>103.2</v>
      </c>
      <c r="G235">
        <v>102.6</v>
      </c>
      <c r="H235">
        <v>98.6</v>
      </c>
      <c r="I235">
        <v>612.1</v>
      </c>
    </row>
    <row r="236" spans="1:9" x14ac:dyDescent="0.15">
      <c r="A236" t="s">
        <v>936</v>
      </c>
      <c r="B236" t="s">
        <v>384</v>
      </c>
      <c r="C236">
        <v>103.8</v>
      </c>
      <c r="D236">
        <v>102</v>
      </c>
      <c r="E236">
        <v>103</v>
      </c>
      <c r="F236">
        <v>100.9</v>
      </c>
      <c r="G236">
        <v>100.7</v>
      </c>
      <c r="H236">
        <v>101.3</v>
      </c>
      <c r="I236">
        <v>611.70000000000005</v>
      </c>
    </row>
    <row r="237" spans="1:9" x14ac:dyDescent="0.15">
      <c r="A237" t="s">
        <v>937</v>
      </c>
      <c r="B237" t="s">
        <v>383</v>
      </c>
      <c r="C237">
        <v>100.8</v>
      </c>
      <c r="D237">
        <v>103.4</v>
      </c>
      <c r="E237">
        <v>101.3</v>
      </c>
      <c r="F237">
        <v>101.7</v>
      </c>
      <c r="G237">
        <v>102</v>
      </c>
      <c r="H237">
        <v>102</v>
      </c>
      <c r="I237">
        <v>611.20000000000005</v>
      </c>
    </row>
    <row r="238" spans="1:9" x14ac:dyDescent="0.15">
      <c r="A238" t="s">
        <v>938</v>
      </c>
      <c r="B238" t="s">
        <v>384</v>
      </c>
      <c r="C238">
        <v>100.1</v>
      </c>
      <c r="D238">
        <v>103</v>
      </c>
      <c r="E238">
        <v>102</v>
      </c>
      <c r="F238">
        <v>103.3</v>
      </c>
      <c r="G238">
        <v>100.7</v>
      </c>
      <c r="H238">
        <v>101.9</v>
      </c>
      <c r="I238">
        <v>611</v>
      </c>
    </row>
    <row r="239" spans="1:9" x14ac:dyDescent="0.15">
      <c r="A239" t="s">
        <v>842</v>
      </c>
      <c r="B239" t="s">
        <v>583</v>
      </c>
      <c r="C239">
        <v>101.8</v>
      </c>
      <c r="D239">
        <v>103.3</v>
      </c>
      <c r="E239">
        <v>102.1</v>
      </c>
      <c r="F239">
        <v>102.4</v>
      </c>
      <c r="G239">
        <v>100.7</v>
      </c>
      <c r="H239">
        <v>100.7</v>
      </c>
      <c r="I239">
        <v>611</v>
      </c>
    </row>
    <row r="240" spans="1:9" x14ac:dyDescent="0.15">
      <c r="A240" t="s">
        <v>843</v>
      </c>
      <c r="B240" t="s">
        <v>583</v>
      </c>
      <c r="C240">
        <v>101.1</v>
      </c>
      <c r="D240">
        <v>101.7</v>
      </c>
      <c r="E240">
        <v>99.9</v>
      </c>
      <c r="F240">
        <v>102.3</v>
      </c>
      <c r="G240">
        <v>102.3</v>
      </c>
      <c r="H240">
        <v>103.2</v>
      </c>
      <c r="I240">
        <v>610.50000000000011</v>
      </c>
    </row>
    <row r="241" spans="1:9" x14ac:dyDescent="0.15">
      <c r="A241" t="s">
        <v>844</v>
      </c>
      <c r="B241" t="s">
        <v>625</v>
      </c>
      <c r="C241">
        <v>102.2</v>
      </c>
      <c r="D241">
        <v>101.3</v>
      </c>
      <c r="E241">
        <v>102.2</v>
      </c>
      <c r="F241">
        <v>101.6</v>
      </c>
      <c r="G241">
        <v>101.3</v>
      </c>
      <c r="H241">
        <v>101.3</v>
      </c>
      <c r="I241">
        <v>609.9</v>
      </c>
    </row>
    <row r="242" spans="1:9" x14ac:dyDescent="0.15">
      <c r="A242" t="s">
        <v>845</v>
      </c>
      <c r="B242" t="s">
        <v>583</v>
      </c>
      <c r="C242">
        <v>100.7</v>
      </c>
      <c r="D242">
        <v>102.2</v>
      </c>
      <c r="E242">
        <v>99.1</v>
      </c>
      <c r="F242">
        <v>103.7</v>
      </c>
      <c r="G242">
        <v>101.4</v>
      </c>
      <c r="H242">
        <v>102.7</v>
      </c>
      <c r="I242">
        <v>609.80000000000007</v>
      </c>
    </row>
    <row r="243" spans="1:9" x14ac:dyDescent="0.15">
      <c r="A243" t="s">
        <v>846</v>
      </c>
      <c r="B243" t="s">
        <v>593</v>
      </c>
      <c r="C243">
        <v>99.1</v>
      </c>
      <c r="D243">
        <v>102.6</v>
      </c>
      <c r="E243">
        <v>102.2</v>
      </c>
      <c r="F243">
        <v>101.1</v>
      </c>
      <c r="G243">
        <v>101.7</v>
      </c>
      <c r="H243">
        <v>103</v>
      </c>
      <c r="I243">
        <v>609.70000000000005</v>
      </c>
    </row>
    <row r="244" spans="1:9" x14ac:dyDescent="0.15">
      <c r="A244" t="s">
        <v>847</v>
      </c>
      <c r="B244" t="s">
        <v>583</v>
      </c>
      <c r="C244">
        <v>103.4</v>
      </c>
      <c r="D244">
        <v>101.4</v>
      </c>
      <c r="E244">
        <v>100.2</v>
      </c>
      <c r="F244">
        <v>101.8</v>
      </c>
      <c r="G244">
        <v>101.5</v>
      </c>
      <c r="H244">
        <v>101</v>
      </c>
      <c r="I244">
        <v>609.29999999999995</v>
      </c>
    </row>
    <row r="245" spans="1:9" x14ac:dyDescent="0.15">
      <c r="A245" t="s">
        <v>848</v>
      </c>
      <c r="B245" t="s">
        <v>849</v>
      </c>
      <c r="C245">
        <v>99.8</v>
      </c>
      <c r="D245">
        <v>101.1</v>
      </c>
      <c r="E245">
        <v>103.7</v>
      </c>
      <c r="F245">
        <v>100.4</v>
      </c>
      <c r="G245">
        <v>101.4</v>
      </c>
      <c r="H245">
        <v>102.6</v>
      </c>
      <c r="I245">
        <v>609</v>
      </c>
    </row>
    <row r="246" spans="1:9" x14ac:dyDescent="0.15">
      <c r="A246" t="s">
        <v>850</v>
      </c>
      <c r="B246" t="s">
        <v>851</v>
      </c>
      <c r="C246">
        <v>99.8</v>
      </c>
      <c r="D246">
        <v>103.8</v>
      </c>
      <c r="E246">
        <v>100</v>
      </c>
      <c r="F246">
        <v>102</v>
      </c>
      <c r="G246">
        <v>101.4</v>
      </c>
      <c r="H246">
        <v>101.8</v>
      </c>
      <c r="I246">
        <v>608.79999999999995</v>
      </c>
    </row>
    <row r="247" spans="1:9" x14ac:dyDescent="0.15">
      <c r="A247" t="s">
        <v>939</v>
      </c>
      <c r="B247" t="s">
        <v>388</v>
      </c>
      <c r="C247">
        <v>99.1</v>
      </c>
      <c r="D247">
        <v>101</v>
      </c>
      <c r="E247">
        <v>104.4</v>
      </c>
      <c r="F247">
        <v>102.5</v>
      </c>
      <c r="G247">
        <v>101.7</v>
      </c>
      <c r="H247">
        <v>100</v>
      </c>
      <c r="I247">
        <v>608.70000000000005</v>
      </c>
    </row>
    <row r="248" spans="1:9" x14ac:dyDescent="0.15">
      <c r="A248" t="s">
        <v>852</v>
      </c>
      <c r="B248" t="s">
        <v>687</v>
      </c>
      <c r="C248">
        <v>96.9</v>
      </c>
      <c r="D248">
        <v>102</v>
      </c>
      <c r="E248">
        <v>102.6</v>
      </c>
      <c r="F248">
        <v>103.1</v>
      </c>
      <c r="G248">
        <v>104.2</v>
      </c>
      <c r="H248">
        <v>99.8</v>
      </c>
      <c r="I248">
        <v>608.6</v>
      </c>
    </row>
    <row r="249" spans="1:9" x14ac:dyDescent="0.15">
      <c r="A249" t="s">
        <v>940</v>
      </c>
      <c r="B249" t="s">
        <v>389</v>
      </c>
      <c r="C249">
        <v>101.2</v>
      </c>
      <c r="D249">
        <v>102.1</v>
      </c>
      <c r="E249">
        <v>100.8</v>
      </c>
      <c r="F249">
        <v>99</v>
      </c>
      <c r="G249">
        <v>104.5</v>
      </c>
      <c r="H249">
        <v>100.6</v>
      </c>
      <c r="I249">
        <v>608.20000000000005</v>
      </c>
    </row>
    <row r="250" spans="1:9" x14ac:dyDescent="0.15">
      <c r="A250" t="s">
        <v>853</v>
      </c>
      <c r="B250" t="s">
        <v>583</v>
      </c>
      <c r="C250">
        <v>101.2</v>
      </c>
      <c r="D250">
        <v>102.4</v>
      </c>
      <c r="E250">
        <v>101.2</v>
      </c>
      <c r="F250">
        <v>101.3</v>
      </c>
      <c r="G250">
        <v>101.8</v>
      </c>
      <c r="H250">
        <v>100.1</v>
      </c>
      <c r="I250">
        <v>608</v>
      </c>
    </row>
    <row r="251" spans="1:9" x14ac:dyDescent="0.15">
      <c r="A251" t="s">
        <v>941</v>
      </c>
      <c r="B251" t="s">
        <v>382</v>
      </c>
      <c r="C251">
        <v>102.2</v>
      </c>
      <c r="D251">
        <v>101.3</v>
      </c>
      <c r="E251">
        <v>97.7</v>
      </c>
      <c r="F251">
        <v>102.9</v>
      </c>
      <c r="G251">
        <v>101.8</v>
      </c>
      <c r="H251">
        <v>101.8</v>
      </c>
      <c r="I251">
        <v>607.70000000000005</v>
      </c>
    </row>
    <row r="252" spans="1:9" x14ac:dyDescent="0.15">
      <c r="A252" t="s">
        <v>854</v>
      </c>
      <c r="B252" t="s">
        <v>588</v>
      </c>
      <c r="C252">
        <v>98.9</v>
      </c>
      <c r="D252">
        <v>103.5</v>
      </c>
      <c r="E252">
        <v>103.4</v>
      </c>
      <c r="F252">
        <v>101.5</v>
      </c>
      <c r="G252">
        <v>99.6</v>
      </c>
      <c r="H252">
        <v>100.8</v>
      </c>
      <c r="I252">
        <v>607.69999999999993</v>
      </c>
    </row>
    <row r="253" spans="1:9" x14ac:dyDescent="0.15">
      <c r="A253" t="s">
        <v>855</v>
      </c>
      <c r="B253" t="s">
        <v>623</v>
      </c>
      <c r="C253">
        <v>101.2</v>
      </c>
      <c r="D253">
        <v>100</v>
      </c>
      <c r="E253">
        <v>99.9</v>
      </c>
      <c r="F253">
        <v>101.6</v>
      </c>
      <c r="G253">
        <v>101.7</v>
      </c>
      <c r="H253">
        <v>103.2</v>
      </c>
      <c r="I253">
        <v>607.6</v>
      </c>
    </row>
    <row r="254" spans="1:9" x14ac:dyDescent="0.15">
      <c r="A254" t="s">
        <v>856</v>
      </c>
      <c r="B254" t="s">
        <v>857</v>
      </c>
      <c r="C254">
        <v>99.7</v>
      </c>
      <c r="D254">
        <v>101.1</v>
      </c>
      <c r="E254">
        <v>100.6</v>
      </c>
      <c r="F254">
        <v>101.2</v>
      </c>
      <c r="G254">
        <v>102.3</v>
      </c>
      <c r="H254">
        <v>102.4</v>
      </c>
      <c r="I254">
        <v>607.29999999999995</v>
      </c>
    </row>
    <row r="255" spans="1:9" x14ac:dyDescent="0.15">
      <c r="A255" t="s">
        <v>942</v>
      </c>
      <c r="B255" t="s">
        <v>383</v>
      </c>
      <c r="C255">
        <v>99.2</v>
      </c>
      <c r="D255">
        <v>102.6</v>
      </c>
      <c r="E255">
        <v>100.6</v>
      </c>
      <c r="F255">
        <v>102.2</v>
      </c>
      <c r="G255">
        <v>101.3</v>
      </c>
      <c r="H255">
        <v>101</v>
      </c>
      <c r="I255">
        <v>606.9</v>
      </c>
    </row>
    <row r="256" spans="1:9" x14ac:dyDescent="0.15">
      <c r="A256" t="s">
        <v>858</v>
      </c>
      <c r="B256" t="s">
        <v>625</v>
      </c>
      <c r="C256">
        <v>100.8</v>
      </c>
      <c r="D256">
        <v>99.3</v>
      </c>
      <c r="E256">
        <v>103.5</v>
      </c>
      <c r="F256">
        <v>100.5</v>
      </c>
      <c r="G256">
        <v>100.7</v>
      </c>
      <c r="H256">
        <v>101.7</v>
      </c>
      <c r="I256">
        <v>606.5</v>
      </c>
    </row>
    <row r="257" spans="1:9" x14ac:dyDescent="0.15">
      <c r="A257" t="s">
        <v>859</v>
      </c>
      <c r="B257" t="s">
        <v>637</v>
      </c>
      <c r="C257">
        <v>100.6</v>
      </c>
      <c r="D257">
        <v>100.4</v>
      </c>
      <c r="E257">
        <v>101.2</v>
      </c>
      <c r="F257">
        <v>102.6</v>
      </c>
      <c r="G257">
        <v>100.2</v>
      </c>
      <c r="H257">
        <v>101.5</v>
      </c>
      <c r="I257">
        <v>606.5</v>
      </c>
    </row>
    <row r="258" spans="1:9" x14ac:dyDescent="0.15">
      <c r="A258" t="s">
        <v>860</v>
      </c>
      <c r="B258" t="s">
        <v>593</v>
      </c>
      <c r="C258">
        <v>100.3</v>
      </c>
      <c r="D258">
        <v>102.3</v>
      </c>
      <c r="E258">
        <v>101.1</v>
      </c>
      <c r="F258">
        <v>101.1</v>
      </c>
      <c r="G258">
        <v>98.8</v>
      </c>
      <c r="H258">
        <v>102.3</v>
      </c>
      <c r="I258">
        <v>605.9</v>
      </c>
    </row>
    <row r="259" spans="1:9" x14ac:dyDescent="0.15">
      <c r="A259" t="s">
        <v>943</v>
      </c>
      <c r="B259" t="s">
        <v>382</v>
      </c>
      <c r="C259">
        <v>99.9</v>
      </c>
      <c r="D259">
        <v>101.3</v>
      </c>
      <c r="E259">
        <v>103.5</v>
      </c>
      <c r="F259">
        <v>100.6</v>
      </c>
      <c r="G259">
        <v>99.6</v>
      </c>
      <c r="H259">
        <v>100.7</v>
      </c>
      <c r="I259">
        <v>605.6</v>
      </c>
    </row>
    <row r="260" spans="1:9" x14ac:dyDescent="0.15">
      <c r="A260" t="s">
        <v>861</v>
      </c>
      <c r="B260" t="s">
        <v>588</v>
      </c>
      <c r="C260">
        <v>98.8</v>
      </c>
      <c r="D260">
        <v>100.6</v>
      </c>
      <c r="E260">
        <v>103.2</v>
      </c>
      <c r="F260">
        <v>100.7</v>
      </c>
      <c r="G260">
        <v>99.2</v>
      </c>
      <c r="H260">
        <v>103</v>
      </c>
      <c r="I260">
        <v>605.5</v>
      </c>
    </row>
    <row r="261" spans="1:9" x14ac:dyDescent="0.15">
      <c r="A261" t="s">
        <v>862</v>
      </c>
      <c r="B261" t="s">
        <v>623</v>
      </c>
      <c r="C261">
        <v>100.7</v>
      </c>
      <c r="D261">
        <v>101.4</v>
      </c>
      <c r="E261">
        <v>100.7</v>
      </c>
      <c r="F261">
        <v>99.4</v>
      </c>
      <c r="G261">
        <v>101.1</v>
      </c>
      <c r="H261">
        <v>102.1</v>
      </c>
      <c r="I261">
        <v>605.40000000000009</v>
      </c>
    </row>
    <row r="262" spans="1:9" x14ac:dyDescent="0.15">
      <c r="A262" t="s">
        <v>863</v>
      </c>
      <c r="B262" t="s">
        <v>583</v>
      </c>
      <c r="C262">
        <v>100.6</v>
      </c>
      <c r="D262">
        <v>100.7</v>
      </c>
      <c r="E262">
        <v>98.6</v>
      </c>
      <c r="F262">
        <v>102.8</v>
      </c>
      <c r="G262">
        <v>99.3</v>
      </c>
      <c r="H262">
        <v>103.3</v>
      </c>
      <c r="I262">
        <v>605.29999999999995</v>
      </c>
    </row>
    <row r="263" spans="1:9" x14ac:dyDescent="0.15">
      <c r="A263" t="s">
        <v>864</v>
      </c>
      <c r="B263" t="s">
        <v>620</v>
      </c>
      <c r="C263">
        <v>100.7</v>
      </c>
      <c r="D263">
        <v>98.5</v>
      </c>
      <c r="E263">
        <v>103.9</v>
      </c>
      <c r="F263">
        <v>101.6</v>
      </c>
      <c r="G263">
        <v>98.7</v>
      </c>
      <c r="H263">
        <v>101.8</v>
      </c>
      <c r="I263">
        <v>605.20000000000005</v>
      </c>
    </row>
    <row r="264" spans="1:9" x14ac:dyDescent="0.15">
      <c r="A264" t="s">
        <v>865</v>
      </c>
      <c r="B264" t="s">
        <v>393</v>
      </c>
      <c r="C264">
        <v>97.9</v>
      </c>
      <c r="D264">
        <v>101.8</v>
      </c>
      <c r="E264">
        <v>100.7</v>
      </c>
      <c r="F264">
        <v>101.1</v>
      </c>
      <c r="G264">
        <v>103.4</v>
      </c>
      <c r="H264">
        <v>100.3</v>
      </c>
      <c r="I264">
        <v>605.19999999999993</v>
      </c>
    </row>
    <row r="265" spans="1:9" x14ac:dyDescent="0.15">
      <c r="A265" t="s">
        <v>866</v>
      </c>
      <c r="B265" t="s">
        <v>645</v>
      </c>
      <c r="C265">
        <v>99</v>
      </c>
      <c r="D265">
        <v>102.2</v>
      </c>
      <c r="E265">
        <v>103.7</v>
      </c>
      <c r="F265">
        <v>99</v>
      </c>
      <c r="G265">
        <v>99.4</v>
      </c>
      <c r="H265">
        <v>101.8</v>
      </c>
      <c r="I265">
        <v>605.09999999999991</v>
      </c>
    </row>
    <row r="266" spans="1:9" x14ac:dyDescent="0.15">
      <c r="A266" t="s">
        <v>944</v>
      </c>
      <c r="B266" t="s">
        <v>383</v>
      </c>
      <c r="C266">
        <v>99.5</v>
      </c>
      <c r="D266">
        <v>101.4</v>
      </c>
      <c r="E266">
        <v>100.1</v>
      </c>
      <c r="F266">
        <v>97.8</v>
      </c>
      <c r="G266">
        <v>103.8</v>
      </c>
      <c r="H266">
        <v>102.1</v>
      </c>
      <c r="I266">
        <v>604.70000000000005</v>
      </c>
    </row>
    <row r="267" spans="1:9" x14ac:dyDescent="0.15">
      <c r="A267" t="s">
        <v>945</v>
      </c>
      <c r="B267" t="s">
        <v>391</v>
      </c>
      <c r="C267">
        <v>99.8</v>
      </c>
      <c r="D267">
        <v>98.8</v>
      </c>
      <c r="E267">
        <v>101.9</v>
      </c>
      <c r="F267">
        <v>102.6</v>
      </c>
      <c r="G267">
        <v>99.7</v>
      </c>
      <c r="H267">
        <v>101.7</v>
      </c>
      <c r="I267">
        <v>604.5</v>
      </c>
    </row>
    <row r="268" spans="1:9" x14ac:dyDescent="0.15">
      <c r="A268" t="s">
        <v>867</v>
      </c>
      <c r="B268" t="s">
        <v>625</v>
      </c>
      <c r="C268">
        <v>101.7</v>
      </c>
      <c r="D268">
        <v>101</v>
      </c>
      <c r="E268">
        <v>99.8</v>
      </c>
      <c r="F268">
        <v>101.2</v>
      </c>
      <c r="G268">
        <v>98.6</v>
      </c>
      <c r="H268">
        <v>102</v>
      </c>
      <c r="I268">
        <v>604.29999999999995</v>
      </c>
    </row>
    <row r="269" spans="1:9" x14ac:dyDescent="0.15">
      <c r="A269" t="s">
        <v>868</v>
      </c>
      <c r="B269" t="s">
        <v>583</v>
      </c>
      <c r="C269">
        <v>97.8</v>
      </c>
      <c r="D269">
        <v>102.3</v>
      </c>
      <c r="E269">
        <v>100.7</v>
      </c>
      <c r="F269">
        <v>101.6</v>
      </c>
      <c r="G269">
        <v>101.1</v>
      </c>
      <c r="H269">
        <v>100.6</v>
      </c>
      <c r="I269">
        <v>604.1</v>
      </c>
    </row>
    <row r="270" spans="1:9" x14ac:dyDescent="0.15">
      <c r="A270" t="s">
        <v>573</v>
      </c>
      <c r="B270" t="s">
        <v>869</v>
      </c>
      <c r="C270">
        <v>94.5</v>
      </c>
      <c r="D270">
        <v>101.4</v>
      </c>
      <c r="E270">
        <v>103.2</v>
      </c>
      <c r="F270">
        <v>104.1</v>
      </c>
      <c r="G270">
        <v>102.3</v>
      </c>
      <c r="H270">
        <v>98.6</v>
      </c>
      <c r="I270">
        <v>604.1</v>
      </c>
    </row>
    <row r="271" spans="1:9" x14ac:dyDescent="0.15">
      <c r="A271" t="s">
        <v>870</v>
      </c>
      <c r="B271" t="s">
        <v>588</v>
      </c>
      <c r="C271">
        <v>97.8</v>
      </c>
      <c r="D271">
        <v>100.9</v>
      </c>
      <c r="E271">
        <v>101.5</v>
      </c>
      <c r="F271">
        <v>100.1</v>
      </c>
      <c r="G271">
        <v>101.8</v>
      </c>
      <c r="H271">
        <v>101.3</v>
      </c>
      <c r="I271">
        <v>603.4</v>
      </c>
    </row>
    <row r="272" spans="1:9" x14ac:dyDescent="0.15">
      <c r="A272" t="s">
        <v>871</v>
      </c>
      <c r="B272" t="s">
        <v>596</v>
      </c>
      <c r="C272">
        <v>101.8</v>
      </c>
      <c r="D272">
        <v>99.3</v>
      </c>
      <c r="E272">
        <v>100.7</v>
      </c>
      <c r="F272">
        <v>100.8</v>
      </c>
      <c r="G272">
        <v>101.2</v>
      </c>
      <c r="H272">
        <v>99.3</v>
      </c>
      <c r="I272">
        <v>603.1</v>
      </c>
    </row>
    <row r="273" spans="1:9" x14ac:dyDescent="0.15">
      <c r="A273" t="s">
        <v>946</v>
      </c>
      <c r="B273" t="s">
        <v>390</v>
      </c>
      <c r="C273">
        <v>97.2</v>
      </c>
      <c r="D273">
        <v>99</v>
      </c>
      <c r="E273">
        <v>103</v>
      </c>
      <c r="F273">
        <v>102.5</v>
      </c>
      <c r="G273">
        <v>101.8</v>
      </c>
      <c r="H273">
        <v>99.5</v>
      </c>
      <c r="I273">
        <v>603</v>
      </c>
    </row>
    <row r="274" spans="1:9" x14ac:dyDescent="0.15">
      <c r="A274" t="s">
        <v>872</v>
      </c>
      <c r="B274" t="s">
        <v>593</v>
      </c>
      <c r="C274">
        <v>96.9</v>
      </c>
      <c r="D274">
        <v>102.2</v>
      </c>
      <c r="E274">
        <v>100.6</v>
      </c>
      <c r="F274">
        <v>100.8</v>
      </c>
      <c r="G274">
        <v>101.2</v>
      </c>
      <c r="H274">
        <v>100.6</v>
      </c>
      <c r="I274">
        <v>602.30000000000007</v>
      </c>
    </row>
    <row r="275" spans="1:9" x14ac:dyDescent="0.15">
      <c r="A275" t="s">
        <v>873</v>
      </c>
      <c r="B275" t="s">
        <v>583</v>
      </c>
      <c r="C275">
        <v>100.1</v>
      </c>
      <c r="D275">
        <v>99.7</v>
      </c>
      <c r="E275">
        <v>99.4</v>
      </c>
      <c r="F275">
        <v>100.3</v>
      </c>
      <c r="G275">
        <v>101.8</v>
      </c>
      <c r="H275">
        <v>100.6</v>
      </c>
      <c r="I275">
        <v>601.90000000000009</v>
      </c>
    </row>
    <row r="276" spans="1:9" x14ac:dyDescent="0.15">
      <c r="A276" t="s">
        <v>874</v>
      </c>
      <c r="B276" t="s">
        <v>684</v>
      </c>
      <c r="C276">
        <v>98.3</v>
      </c>
      <c r="D276">
        <v>100.7</v>
      </c>
      <c r="E276">
        <v>101.4</v>
      </c>
      <c r="F276">
        <v>99</v>
      </c>
      <c r="G276">
        <v>103.5</v>
      </c>
      <c r="H276">
        <v>99</v>
      </c>
      <c r="I276">
        <v>601.9</v>
      </c>
    </row>
    <row r="277" spans="1:9" x14ac:dyDescent="0.15">
      <c r="A277" t="s">
        <v>875</v>
      </c>
      <c r="B277" t="s">
        <v>687</v>
      </c>
      <c r="C277">
        <v>99.3</v>
      </c>
      <c r="D277">
        <v>98.5</v>
      </c>
      <c r="E277">
        <v>100</v>
      </c>
      <c r="F277">
        <v>103.3</v>
      </c>
      <c r="G277">
        <v>100.3</v>
      </c>
      <c r="H277">
        <v>99.9</v>
      </c>
      <c r="I277">
        <v>601.30000000000007</v>
      </c>
    </row>
    <row r="278" spans="1:9" x14ac:dyDescent="0.15">
      <c r="A278" t="s">
        <v>876</v>
      </c>
      <c r="B278" t="s">
        <v>604</v>
      </c>
      <c r="C278">
        <v>101.1</v>
      </c>
      <c r="D278">
        <v>97.7</v>
      </c>
      <c r="E278">
        <v>103.2</v>
      </c>
      <c r="F278">
        <v>99.1</v>
      </c>
      <c r="G278">
        <v>101.1</v>
      </c>
      <c r="H278">
        <v>99</v>
      </c>
      <c r="I278">
        <v>601.20000000000005</v>
      </c>
    </row>
    <row r="279" spans="1:9" x14ac:dyDescent="0.15">
      <c r="A279" t="s">
        <v>877</v>
      </c>
      <c r="B279" t="s">
        <v>588</v>
      </c>
      <c r="C279">
        <v>100.9</v>
      </c>
      <c r="D279">
        <v>100.3</v>
      </c>
      <c r="E279">
        <v>100.2</v>
      </c>
      <c r="F279">
        <v>100.9</v>
      </c>
      <c r="G279">
        <v>98.8</v>
      </c>
      <c r="H279">
        <v>99.9</v>
      </c>
      <c r="I279">
        <v>601</v>
      </c>
    </row>
    <row r="280" spans="1:9" x14ac:dyDescent="0.15">
      <c r="A280" t="s">
        <v>878</v>
      </c>
      <c r="B280" t="s">
        <v>604</v>
      </c>
      <c r="C280">
        <v>102.3</v>
      </c>
      <c r="D280">
        <v>96.9</v>
      </c>
      <c r="E280">
        <v>102.2</v>
      </c>
      <c r="F280">
        <v>97.7</v>
      </c>
      <c r="G280">
        <v>103.1</v>
      </c>
      <c r="H280">
        <v>98.8</v>
      </c>
      <c r="I280">
        <v>600.99999999999989</v>
      </c>
    </row>
    <row r="281" spans="1:9" x14ac:dyDescent="0.15">
      <c r="A281" t="s">
        <v>879</v>
      </c>
      <c r="B281" t="s">
        <v>623</v>
      </c>
      <c r="C281">
        <v>101.8</v>
      </c>
      <c r="D281">
        <v>101.6</v>
      </c>
      <c r="E281">
        <v>102.2</v>
      </c>
      <c r="F281">
        <v>99</v>
      </c>
      <c r="G281">
        <v>97.8</v>
      </c>
      <c r="H281">
        <v>98.4</v>
      </c>
      <c r="I281">
        <v>600.79999999999995</v>
      </c>
    </row>
    <row r="282" spans="1:9" x14ac:dyDescent="0.15">
      <c r="A282" t="s">
        <v>880</v>
      </c>
      <c r="B282" t="s">
        <v>593</v>
      </c>
      <c r="C282">
        <v>100.2</v>
      </c>
      <c r="D282">
        <v>101.2</v>
      </c>
      <c r="E282">
        <v>98.8</v>
      </c>
      <c r="F282">
        <v>101.6</v>
      </c>
      <c r="G282">
        <v>99.5</v>
      </c>
      <c r="H282">
        <v>99.4</v>
      </c>
      <c r="I282">
        <v>600.69999999999993</v>
      </c>
    </row>
    <row r="283" spans="1:9" x14ac:dyDescent="0.15">
      <c r="A283" t="s">
        <v>947</v>
      </c>
      <c r="B283" t="s">
        <v>390</v>
      </c>
      <c r="C283">
        <v>101.9</v>
      </c>
      <c r="D283">
        <v>101.1</v>
      </c>
      <c r="E283">
        <v>98.3</v>
      </c>
      <c r="F283">
        <v>100</v>
      </c>
      <c r="G283">
        <v>101.1</v>
      </c>
      <c r="H283">
        <v>98.3</v>
      </c>
      <c r="I283">
        <v>600.69999999999993</v>
      </c>
    </row>
    <row r="284" spans="1:9" x14ac:dyDescent="0.15">
      <c r="A284" t="s">
        <v>948</v>
      </c>
      <c r="B284" t="s">
        <v>383</v>
      </c>
      <c r="C284">
        <v>100.7</v>
      </c>
      <c r="D284">
        <v>100.1</v>
      </c>
      <c r="E284">
        <v>99.1</v>
      </c>
      <c r="F284">
        <v>101</v>
      </c>
      <c r="G284">
        <v>99.3</v>
      </c>
      <c r="H284">
        <v>100.2</v>
      </c>
      <c r="I284">
        <v>600.4</v>
      </c>
    </row>
    <row r="285" spans="1:9" x14ac:dyDescent="0.15">
      <c r="A285" t="s">
        <v>881</v>
      </c>
      <c r="B285" t="s">
        <v>583</v>
      </c>
      <c r="C285">
        <v>100.3</v>
      </c>
      <c r="D285">
        <v>98.3</v>
      </c>
      <c r="E285">
        <v>103.4</v>
      </c>
      <c r="F285">
        <v>102.1</v>
      </c>
      <c r="G285">
        <v>96.4</v>
      </c>
      <c r="H285">
        <v>99.6</v>
      </c>
      <c r="I285">
        <v>600.1</v>
      </c>
    </row>
    <row r="286" spans="1:9" x14ac:dyDescent="0.15">
      <c r="A286" t="s">
        <v>949</v>
      </c>
      <c r="B286" t="s">
        <v>383</v>
      </c>
      <c r="C286">
        <v>101.1</v>
      </c>
      <c r="D286">
        <v>101.7</v>
      </c>
      <c r="E286">
        <v>100.3</v>
      </c>
      <c r="F286">
        <v>98.8</v>
      </c>
      <c r="G286">
        <v>98.9</v>
      </c>
      <c r="H286">
        <v>99.3</v>
      </c>
      <c r="I286">
        <v>600.1</v>
      </c>
    </row>
    <row r="287" spans="1:9" x14ac:dyDescent="0.15">
      <c r="A287" t="s">
        <v>950</v>
      </c>
      <c r="B287" t="s">
        <v>387</v>
      </c>
      <c r="C287">
        <v>99.1</v>
      </c>
      <c r="D287">
        <v>99</v>
      </c>
      <c r="E287">
        <v>98.2</v>
      </c>
      <c r="F287">
        <v>98.5</v>
      </c>
      <c r="G287">
        <v>100.9</v>
      </c>
      <c r="H287">
        <v>101.6</v>
      </c>
      <c r="I287">
        <v>597.30000000000007</v>
      </c>
    </row>
    <row r="288" spans="1:9" x14ac:dyDescent="0.15">
      <c r="A288" t="s">
        <v>882</v>
      </c>
      <c r="B288" t="s">
        <v>620</v>
      </c>
      <c r="C288">
        <v>99.8</v>
      </c>
      <c r="D288">
        <v>100.8</v>
      </c>
      <c r="E288">
        <v>99.6</v>
      </c>
      <c r="F288">
        <v>98.6</v>
      </c>
      <c r="G288">
        <v>97.5</v>
      </c>
      <c r="H288">
        <v>101</v>
      </c>
      <c r="I288">
        <v>597.29999999999995</v>
      </c>
    </row>
    <row r="289" spans="1:9" x14ac:dyDescent="0.15">
      <c r="A289" t="s">
        <v>883</v>
      </c>
      <c r="B289" t="s">
        <v>884</v>
      </c>
      <c r="C289">
        <v>102.5</v>
      </c>
      <c r="D289">
        <v>99.7</v>
      </c>
      <c r="E289">
        <v>97.1</v>
      </c>
      <c r="F289">
        <v>99.7</v>
      </c>
      <c r="G289">
        <v>99.9</v>
      </c>
      <c r="H289">
        <v>98.2</v>
      </c>
      <c r="I289">
        <v>597.1</v>
      </c>
    </row>
    <row r="290" spans="1:9" x14ac:dyDescent="0.15">
      <c r="A290" t="s">
        <v>885</v>
      </c>
      <c r="B290" t="s">
        <v>635</v>
      </c>
      <c r="C290">
        <v>100.6</v>
      </c>
      <c r="D290">
        <v>98.6</v>
      </c>
      <c r="E290">
        <v>99.6</v>
      </c>
      <c r="F290">
        <v>98.7</v>
      </c>
      <c r="G290">
        <v>100.8</v>
      </c>
      <c r="H290">
        <v>98.6</v>
      </c>
      <c r="I290">
        <v>596.9</v>
      </c>
    </row>
    <row r="291" spans="1:9" x14ac:dyDescent="0.15">
      <c r="A291" t="s">
        <v>951</v>
      </c>
      <c r="B291" t="s">
        <v>391</v>
      </c>
      <c r="C291">
        <v>98.4</v>
      </c>
      <c r="D291">
        <v>98</v>
      </c>
      <c r="E291">
        <v>101</v>
      </c>
      <c r="F291">
        <v>100.6</v>
      </c>
      <c r="G291">
        <v>99.5</v>
      </c>
      <c r="H291">
        <v>98.8</v>
      </c>
      <c r="I291">
        <v>596.29999999999995</v>
      </c>
    </row>
    <row r="292" spans="1:9" x14ac:dyDescent="0.15">
      <c r="A292" t="s">
        <v>886</v>
      </c>
      <c r="B292" t="s">
        <v>630</v>
      </c>
      <c r="C292">
        <v>98.9</v>
      </c>
      <c r="D292">
        <v>99.5</v>
      </c>
      <c r="E292">
        <v>97</v>
      </c>
      <c r="F292">
        <v>100.2</v>
      </c>
      <c r="G292">
        <v>100.2</v>
      </c>
      <c r="H292">
        <v>100</v>
      </c>
      <c r="I292">
        <v>595.79999999999995</v>
      </c>
    </row>
    <row r="293" spans="1:9" x14ac:dyDescent="0.15">
      <c r="A293" t="s">
        <v>952</v>
      </c>
      <c r="B293" t="s">
        <v>387</v>
      </c>
      <c r="C293">
        <v>100.1</v>
      </c>
      <c r="D293">
        <v>94.5</v>
      </c>
      <c r="E293">
        <v>99.5</v>
      </c>
      <c r="F293">
        <v>101.5</v>
      </c>
      <c r="G293">
        <v>98.4</v>
      </c>
      <c r="H293">
        <v>101.7</v>
      </c>
      <c r="I293">
        <v>595.70000000000005</v>
      </c>
    </row>
    <row r="294" spans="1:9" x14ac:dyDescent="0.15">
      <c r="A294" t="s">
        <v>887</v>
      </c>
      <c r="B294" t="s">
        <v>888</v>
      </c>
      <c r="C294">
        <v>98.8</v>
      </c>
      <c r="D294">
        <v>99.1</v>
      </c>
      <c r="E294">
        <v>100.5</v>
      </c>
      <c r="F294">
        <v>99.4</v>
      </c>
      <c r="G294">
        <v>99.6</v>
      </c>
      <c r="H294">
        <v>97.8</v>
      </c>
      <c r="I294">
        <v>595.19999999999993</v>
      </c>
    </row>
    <row r="295" spans="1:9" x14ac:dyDescent="0.15">
      <c r="A295" t="s">
        <v>953</v>
      </c>
      <c r="B295" t="s">
        <v>387</v>
      </c>
      <c r="C295">
        <v>96.3</v>
      </c>
      <c r="D295">
        <v>100.6</v>
      </c>
      <c r="E295">
        <v>100.9</v>
      </c>
      <c r="F295">
        <v>100</v>
      </c>
      <c r="G295">
        <v>98.2</v>
      </c>
      <c r="H295">
        <v>99.1</v>
      </c>
      <c r="I295">
        <v>595.09999999999991</v>
      </c>
    </row>
    <row r="296" spans="1:9" x14ac:dyDescent="0.15">
      <c r="A296" t="s">
        <v>889</v>
      </c>
      <c r="B296" t="s">
        <v>679</v>
      </c>
      <c r="C296">
        <v>101</v>
      </c>
      <c r="D296">
        <v>99.6</v>
      </c>
      <c r="E296">
        <v>98</v>
      </c>
      <c r="F296">
        <v>100.6</v>
      </c>
      <c r="G296">
        <v>98.2</v>
      </c>
      <c r="H296">
        <v>97.3</v>
      </c>
      <c r="I296">
        <v>594.70000000000005</v>
      </c>
    </row>
    <row r="297" spans="1:9" x14ac:dyDescent="0.15">
      <c r="A297" t="s">
        <v>890</v>
      </c>
      <c r="B297" t="s">
        <v>635</v>
      </c>
      <c r="C297">
        <v>99</v>
      </c>
      <c r="D297">
        <v>101.1</v>
      </c>
      <c r="E297">
        <v>97</v>
      </c>
      <c r="F297">
        <v>100.8</v>
      </c>
      <c r="G297">
        <v>98.6</v>
      </c>
      <c r="H297">
        <v>97.9</v>
      </c>
      <c r="I297">
        <v>594.4</v>
      </c>
    </row>
    <row r="298" spans="1:9" x14ac:dyDescent="0.15">
      <c r="A298" t="s">
        <v>954</v>
      </c>
      <c r="B298" t="s">
        <v>385</v>
      </c>
      <c r="C298">
        <v>96.8</v>
      </c>
      <c r="D298">
        <v>99.9</v>
      </c>
      <c r="E298">
        <v>100.6</v>
      </c>
      <c r="F298">
        <v>98.7</v>
      </c>
      <c r="G298">
        <v>100.8</v>
      </c>
      <c r="H298">
        <v>97.4</v>
      </c>
      <c r="I298">
        <v>594.19999999999993</v>
      </c>
    </row>
    <row r="299" spans="1:9" x14ac:dyDescent="0.15">
      <c r="A299" t="s">
        <v>891</v>
      </c>
      <c r="B299" t="s">
        <v>635</v>
      </c>
      <c r="C299">
        <v>94.8</v>
      </c>
      <c r="D299">
        <v>96.9</v>
      </c>
      <c r="E299">
        <v>103.3</v>
      </c>
      <c r="F299">
        <v>99.7</v>
      </c>
      <c r="G299">
        <v>97.8</v>
      </c>
      <c r="H299">
        <v>101.5</v>
      </c>
      <c r="I299">
        <v>594</v>
      </c>
    </row>
    <row r="300" spans="1:9" x14ac:dyDescent="0.15">
      <c r="A300" t="s">
        <v>892</v>
      </c>
      <c r="B300" t="s">
        <v>604</v>
      </c>
      <c r="C300">
        <v>98.7</v>
      </c>
      <c r="D300">
        <v>97.5</v>
      </c>
      <c r="E300">
        <v>100</v>
      </c>
      <c r="F300">
        <v>98.5</v>
      </c>
      <c r="G300">
        <v>101</v>
      </c>
      <c r="H300">
        <v>98.3</v>
      </c>
      <c r="I300">
        <v>594</v>
      </c>
    </row>
    <row r="301" spans="1:9" x14ac:dyDescent="0.15">
      <c r="A301" t="s">
        <v>893</v>
      </c>
      <c r="B301" t="s">
        <v>675</v>
      </c>
      <c r="C301">
        <v>101.2</v>
      </c>
      <c r="D301">
        <v>100</v>
      </c>
      <c r="E301">
        <v>99.1</v>
      </c>
      <c r="F301">
        <v>100.7</v>
      </c>
      <c r="G301">
        <v>98.1</v>
      </c>
      <c r="H301">
        <v>94.8</v>
      </c>
      <c r="I301">
        <v>593.89999999999986</v>
      </c>
    </row>
    <row r="302" spans="1:9" x14ac:dyDescent="0.15">
      <c r="A302" t="s">
        <v>955</v>
      </c>
      <c r="B302" t="s">
        <v>393</v>
      </c>
      <c r="C302">
        <v>98.4</v>
      </c>
      <c r="D302">
        <v>98.2</v>
      </c>
      <c r="E302">
        <v>98</v>
      </c>
      <c r="F302">
        <v>100.5</v>
      </c>
      <c r="G302">
        <v>99.8</v>
      </c>
      <c r="H302">
        <v>98.9</v>
      </c>
      <c r="I302">
        <v>593.80000000000007</v>
      </c>
    </row>
    <row r="303" spans="1:9" x14ac:dyDescent="0.15">
      <c r="A303" t="s">
        <v>895</v>
      </c>
      <c r="B303" t="s">
        <v>583</v>
      </c>
      <c r="C303">
        <v>100.4</v>
      </c>
      <c r="D303">
        <v>100.5</v>
      </c>
      <c r="E303">
        <v>99.7</v>
      </c>
      <c r="F303">
        <v>97.4</v>
      </c>
      <c r="G303">
        <v>96.6</v>
      </c>
      <c r="H303">
        <v>99.1</v>
      </c>
      <c r="I303">
        <v>593.70000000000005</v>
      </c>
    </row>
    <row r="304" spans="1:9" x14ac:dyDescent="0.15">
      <c r="A304" t="s">
        <v>896</v>
      </c>
      <c r="B304" t="s">
        <v>897</v>
      </c>
      <c r="C304">
        <v>99.1</v>
      </c>
      <c r="D304">
        <v>98.6</v>
      </c>
      <c r="E304">
        <v>96.6</v>
      </c>
      <c r="F304">
        <v>101.2</v>
      </c>
      <c r="G304">
        <v>98.7</v>
      </c>
      <c r="H304">
        <v>98.6</v>
      </c>
      <c r="I304">
        <v>592.79999999999995</v>
      </c>
    </row>
    <row r="305" spans="1:9" x14ac:dyDescent="0.15">
      <c r="A305" t="s">
        <v>898</v>
      </c>
      <c r="B305" t="s">
        <v>593</v>
      </c>
      <c r="C305">
        <v>98.2</v>
      </c>
      <c r="D305">
        <v>97.2</v>
      </c>
      <c r="E305">
        <v>100.1</v>
      </c>
      <c r="F305">
        <v>97</v>
      </c>
      <c r="G305">
        <v>98.8</v>
      </c>
      <c r="H305">
        <v>100.5</v>
      </c>
      <c r="I305">
        <v>591.79999999999995</v>
      </c>
    </row>
    <row r="306" spans="1:9" x14ac:dyDescent="0.15">
      <c r="A306" t="s">
        <v>899</v>
      </c>
      <c r="B306" t="s">
        <v>588</v>
      </c>
      <c r="C306">
        <v>97.9</v>
      </c>
      <c r="D306">
        <v>96.8</v>
      </c>
      <c r="E306">
        <v>98</v>
      </c>
      <c r="F306">
        <v>98</v>
      </c>
      <c r="G306">
        <v>98.4</v>
      </c>
      <c r="H306">
        <v>102.2</v>
      </c>
      <c r="I306">
        <v>591.30000000000007</v>
      </c>
    </row>
    <row r="307" spans="1:9" x14ac:dyDescent="0.15">
      <c r="A307" t="s">
        <v>900</v>
      </c>
      <c r="B307" t="s">
        <v>679</v>
      </c>
      <c r="C307">
        <v>100.5</v>
      </c>
      <c r="D307">
        <v>98.5</v>
      </c>
      <c r="E307">
        <v>93.9</v>
      </c>
      <c r="F307">
        <v>97.2</v>
      </c>
      <c r="G307">
        <v>100.4</v>
      </c>
      <c r="H307">
        <v>99.9</v>
      </c>
      <c r="I307">
        <v>590.4</v>
      </c>
    </row>
    <row r="308" spans="1:9" x14ac:dyDescent="0.15">
      <c r="A308" t="s">
        <v>901</v>
      </c>
      <c r="B308" t="s">
        <v>635</v>
      </c>
      <c r="C308">
        <v>98.3</v>
      </c>
      <c r="D308">
        <v>100.7</v>
      </c>
      <c r="E308">
        <v>99.6</v>
      </c>
      <c r="F308">
        <v>95.9</v>
      </c>
      <c r="G308">
        <v>97.8</v>
      </c>
      <c r="H308">
        <v>97.7</v>
      </c>
      <c r="I308">
        <v>590</v>
      </c>
    </row>
    <row r="309" spans="1:9" x14ac:dyDescent="0.15">
      <c r="A309" t="s">
        <v>902</v>
      </c>
      <c r="B309" t="s">
        <v>604</v>
      </c>
      <c r="C309">
        <v>99.1</v>
      </c>
      <c r="D309">
        <v>97</v>
      </c>
      <c r="E309">
        <v>100</v>
      </c>
      <c r="F309">
        <v>96.8</v>
      </c>
      <c r="G309">
        <v>95.5</v>
      </c>
      <c r="H309">
        <v>101</v>
      </c>
      <c r="I309">
        <v>589.40000000000009</v>
      </c>
    </row>
    <row r="310" spans="1:9" x14ac:dyDescent="0.15">
      <c r="A310" t="s">
        <v>903</v>
      </c>
      <c r="B310" t="s">
        <v>620</v>
      </c>
      <c r="C310">
        <v>100.9</v>
      </c>
      <c r="D310">
        <v>99</v>
      </c>
      <c r="E310">
        <v>97.8</v>
      </c>
      <c r="F310">
        <v>98.5</v>
      </c>
      <c r="G310">
        <v>95.1</v>
      </c>
      <c r="H310">
        <v>98.1</v>
      </c>
      <c r="I310">
        <v>589.4</v>
      </c>
    </row>
    <row r="311" spans="1:9" x14ac:dyDescent="0.15">
      <c r="A311" t="s">
        <v>904</v>
      </c>
      <c r="B311" t="s">
        <v>620</v>
      </c>
      <c r="C311">
        <v>97</v>
      </c>
      <c r="D311">
        <v>96.3</v>
      </c>
      <c r="E311">
        <v>99.7</v>
      </c>
      <c r="F311">
        <v>99</v>
      </c>
      <c r="G311">
        <v>100.8</v>
      </c>
      <c r="H311">
        <v>96.1</v>
      </c>
      <c r="I311">
        <v>588.9</v>
      </c>
    </row>
    <row r="312" spans="1:9" x14ac:dyDescent="0.15">
      <c r="A312" t="s">
        <v>905</v>
      </c>
      <c r="B312" t="s">
        <v>625</v>
      </c>
      <c r="C312">
        <v>98</v>
      </c>
      <c r="D312">
        <v>98.3</v>
      </c>
      <c r="E312">
        <v>99.8</v>
      </c>
      <c r="F312">
        <v>98.8</v>
      </c>
      <c r="G312">
        <v>93.8</v>
      </c>
      <c r="H312">
        <v>99.9</v>
      </c>
      <c r="I312">
        <v>588.6</v>
      </c>
    </row>
    <row r="313" spans="1:9" x14ac:dyDescent="0.15">
      <c r="A313" t="s">
        <v>906</v>
      </c>
      <c r="B313" t="s">
        <v>588</v>
      </c>
      <c r="C313">
        <v>96.8</v>
      </c>
      <c r="D313">
        <v>98.7</v>
      </c>
      <c r="E313">
        <v>95.7</v>
      </c>
      <c r="F313">
        <v>98.5</v>
      </c>
      <c r="G313">
        <v>96.9</v>
      </c>
      <c r="H313">
        <v>101.4</v>
      </c>
      <c r="I313">
        <v>588</v>
      </c>
    </row>
    <row r="314" spans="1:9" x14ac:dyDescent="0.15">
      <c r="A314" t="s">
        <v>956</v>
      </c>
      <c r="B314" t="s">
        <v>387</v>
      </c>
      <c r="C314">
        <v>96.1</v>
      </c>
      <c r="D314">
        <v>99.3</v>
      </c>
      <c r="E314">
        <v>97</v>
      </c>
      <c r="F314">
        <v>97.6</v>
      </c>
      <c r="G314">
        <v>98.4</v>
      </c>
      <c r="H314">
        <v>99.5</v>
      </c>
      <c r="I314">
        <v>587.9</v>
      </c>
    </row>
    <row r="315" spans="1:9" x14ac:dyDescent="0.15">
      <c r="A315" t="s">
        <v>907</v>
      </c>
      <c r="B315" t="s">
        <v>684</v>
      </c>
      <c r="C315">
        <v>96.6</v>
      </c>
      <c r="D315">
        <v>96.5</v>
      </c>
      <c r="E315">
        <v>99.5</v>
      </c>
      <c r="F315">
        <v>95.9</v>
      </c>
      <c r="G315">
        <v>99.8</v>
      </c>
      <c r="H315">
        <v>97.8</v>
      </c>
      <c r="I315">
        <v>586.1</v>
      </c>
    </row>
    <row r="316" spans="1:9" x14ac:dyDescent="0.15">
      <c r="A316" t="s">
        <v>908</v>
      </c>
      <c r="B316" t="s">
        <v>604</v>
      </c>
      <c r="C316">
        <v>97.7</v>
      </c>
      <c r="D316">
        <v>99.2</v>
      </c>
      <c r="E316">
        <v>97.6</v>
      </c>
      <c r="F316">
        <v>97.9</v>
      </c>
      <c r="G316">
        <v>96.1</v>
      </c>
      <c r="H316">
        <v>97.1</v>
      </c>
      <c r="I316">
        <v>585.6</v>
      </c>
    </row>
    <row r="317" spans="1:9" x14ac:dyDescent="0.15">
      <c r="A317" t="s">
        <v>909</v>
      </c>
      <c r="B317" t="s">
        <v>588</v>
      </c>
      <c r="C317">
        <v>95</v>
      </c>
      <c r="D317">
        <v>97.5</v>
      </c>
      <c r="E317">
        <v>96.2</v>
      </c>
      <c r="F317">
        <v>99.8</v>
      </c>
      <c r="G317">
        <v>98.3</v>
      </c>
      <c r="H317">
        <v>98.6</v>
      </c>
      <c r="I317">
        <v>585.4</v>
      </c>
    </row>
    <row r="318" spans="1:9" x14ac:dyDescent="0.15">
      <c r="A318" t="s">
        <v>957</v>
      </c>
      <c r="B318" t="s">
        <v>388</v>
      </c>
      <c r="C318">
        <v>97.1</v>
      </c>
      <c r="D318">
        <v>98</v>
      </c>
      <c r="E318">
        <v>97.2</v>
      </c>
      <c r="F318">
        <v>97.3</v>
      </c>
      <c r="G318">
        <v>93.4</v>
      </c>
      <c r="H318">
        <v>100.6</v>
      </c>
      <c r="I318">
        <v>583.6</v>
      </c>
    </row>
    <row r="319" spans="1:9" x14ac:dyDescent="0.15">
      <c r="A319" t="s">
        <v>910</v>
      </c>
      <c r="B319" t="s">
        <v>593</v>
      </c>
      <c r="C319">
        <v>98</v>
      </c>
      <c r="D319">
        <v>94.4</v>
      </c>
      <c r="E319">
        <v>96</v>
      </c>
      <c r="F319">
        <v>96.4</v>
      </c>
      <c r="G319">
        <v>101.4</v>
      </c>
      <c r="H319">
        <v>97.4</v>
      </c>
      <c r="I319">
        <v>583.59999999999991</v>
      </c>
    </row>
    <row r="320" spans="1:9" x14ac:dyDescent="0.15">
      <c r="A320" t="s">
        <v>911</v>
      </c>
      <c r="B320" t="s">
        <v>684</v>
      </c>
      <c r="C320">
        <v>92.5</v>
      </c>
      <c r="D320">
        <v>101.5</v>
      </c>
      <c r="E320">
        <v>96.5</v>
      </c>
      <c r="F320">
        <v>97.4</v>
      </c>
      <c r="G320">
        <v>98</v>
      </c>
      <c r="H320">
        <v>97.6</v>
      </c>
      <c r="I320">
        <v>583.5</v>
      </c>
    </row>
    <row r="321" spans="1:9" x14ac:dyDescent="0.15">
      <c r="A321" t="s">
        <v>912</v>
      </c>
      <c r="B321" t="s">
        <v>718</v>
      </c>
      <c r="C321">
        <v>95.8</v>
      </c>
      <c r="D321">
        <v>97</v>
      </c>
      <c r="E321">
        <v>96.9</v>
      </c>
      <c r="F321">
        <v>98.5</v>
      </c>
      <c r="G321">
        <v>97.3</v>
      </c>
      <c r="H321">
        <v>97</v>
      </c>
      <c r="I321">
        <v>582.5</v>
      </c>
    </row>
    <row r="322" spans="1:9" x14ac:dyDescent="0.15">
      <c r="A322" t="s">
        <v>913</v>
      </c>
      <c r="B322" t="s">
        <v>637</v>
      </c>
      <c r="C322">
        <v>97.3</v>
      </c>
      <c r="D322">
        <v>98</v>
      </c>
      <c r="E322">
        <v>100.1</v>
      </c>
      <c r="F322">
        <v>96.4</v>
      </c>
      <c r="G322">
        <v>96.8</v>
      </c>
      <c r="H322">
        <v>93.1</v>
      </c>
      <c r="I322">
        <v>581.69999999999993</v>
      </c>
    </row>
    <row r="323" spans="1:9" x14ac:dyDescent="0.15">
      <c r="A323" t="s">
        <v>914</v>
      </c>
      <c r="B323" t="s">
        <v>632</v>
      </c>
      <c r="C323">
        <v>95.8</v>
      </c>
      <c r="D323">
        <v>98.3</v>
      </c>
      <c r="E323">
        <v>99.5</v>
      </c>
      <c r="F323">
        <v>99.1</v>
      </c>
      <c r="G323">
        <v>94.3</v>
      </c>
      <c r="H323">
        <v>94</v>
      </c>
      <c r="I323">
        <v>581</v>
      </c>
    </row>
    <row r="324" spans="1:9" x14ac:dyDescent="0.15">
      <c r="A324" t="s">
        <v>915</v>
      </c>
      <c r="B324" t="s">
        <v>679</v>
      </c>
      <c r="C324">
        <v>94.9</v>
      </c>
      <c r="D324">
        <v>95.5</v>
      </c>
      <c r="E324">
        <v>97.7</v>
      </c>
      <c r="F324">
        <v>97.9</v>
      </c>
      <c r="G324">
        <v>97.4</v>
      </c>
      <c r="H324">
        <v>97</v>
      </c>
      <c r="I324">
        <v>580.4</v>
      </c>
    </row>
    <row r="325" spans="1:9" x14ac:dyDescent="0.15">
      <c r="A325" t="s">
        <v>916</v>
      </c>
      <c r="B325" t="s">
        <v>917</v>
      </c>
      <c r="C325">
        <v>97.7</v>
      </c>
      <c r="D325">
        <v>97.6</v>
      </c>
      <c r="E325">
        <v>94.5</v>
      </c>
      <c r="F325">
        <v>100.7</v>
      </c>
      <c r="G325">
        <v>96.1</v>
      </c>
      <c r="H325">
        <v>93.4</v>
      </c>
      <c r="I325">
        <v>580</v>
      </c>
    </row>
    <row r="326" spans="1:9" x14ac:dyDescent="0.15">
      <c r="A326" t="s">
        <v>918</v>
      </c>
      <c r="B326" t="s">
        <v>687</v>
      </c>
      <c r="C326">
        <v>98</v>
      </c>
      <c r="D326">
        <v>99.1</v>
      </c>
      <c r="E326">
        <v>93.9</v>
      </c>
      <c r="F326">
        <v>93.6</v>
      </c>
      <c r="G326">
        <v>94.9</v>
      </c>
      <c r="H326">
        <v>99</v>
      </c>
      <c r="I326">
        <v>578.5</v>
      </c>
    </row>
    <row r="327" spans="1:9" x14ac:dyDescent="0.15">
      <c r="A327" t="s">
        <v>958</v>
      </c>
      <c r="B327" t="s">
        <v>390</v>
      </c>
      <c r="C327">
        <v>95.6</v>
      </c>
      <c r="D327">
        <v>96.6</v>
      </c>
      <c r="E327">
        <v>95.3</v>
      </c>
      <c r="F327">
        <v>97.2</v>
      </c>
      <c r="G327">
        <v>95.4</v>
      </c>
      <c r="H327">
        <v>97.6</v>
      </c>
      <c r="I327">
        <v>577.70000000000005</v>
      </c>
    </row>
    <row r="328" spans="1:9" x14ac:dyDescent="0.15">
      <c r="A328" t="s">
        <v>959</v>
      </c>
      <c r="B328" t="s">
        <v>390</v>
      </c>
      <c r="C328">
        <v>94.8</v>
      </c>
      <c r="D328">
        <v>94.9</v>
      </c>
      <c r="E328">
        <v>95.5</v>
      </c>
      <c r="F328">
        <v>97.1</v>
      </c>
      <c r="G328">
        <v>96</v>
      </c>
      <c r="H328">
        <v>99</v>
      </c>
      <c r="I328">
        <v>577.29999999999995</v>
      </c>
    </row>
    <row r="329" spans="1:9" x14ac:dyDescent="0.15">
      <c r="A329" t="s">
        <v>919</v>
      </c>
      <c r="B329" t="s">
        <v>632</v>
      </c>
      <c r="C329">
        <v>100.6</v>
      </c>
      <c r="D329">
        <v>94.6</v>
      </c>
      <c r="E329">
        <v>98.8</v>
      </c>
      <c r="F329">
        <v>97.3</v>
      </c>
      <c r="G329">
        <v>93.2</v>
      </c>
      <c r="H329">
        <v>92.3</v>
      </c>
      <c r="I329">
        <v>576.79999999999995</v>
      </c>
    </row>
    <row r="330" spans="1:9" x14ac:dyDescent="0.15">
      <c r="A330" t="s">
        <v>920</v>
      </c>
      <c r="B330" t="s">
        <v>623</v>
      </c>
      <c r="C330">
        <v>98</v>
      </c>
      <c r="D330">
        <v>91.9</v>
      </c>
      <c r="E330">
        <v>92.7</v>
      </c>
      <c r="F330">
        <v>97.3</v>
      </c>
      <c r="G330">
        <v>96.1</v>
      </c>
      <c r="H330">
        <v>100.4</v>
      </c>
      <c r="I330">
        <v>576.4</v>
      </c>
    </row>
    <row r="331" spans="1:9" x14ac:dyDescent="0.15">
      <c r="A331" t="s">
        <v>960</v>
      </c>
      <c r="B331" t="s">
        <v>383</v>
      </c>
      <c r="C331">
        <v>96</v>
      </c>
      <c r="D331">
        <v>94.4</v>
      </c>
      <c r="E331">
        <v>90.6</v>
      </c>
      <c r="F331">
        <v>96.9</v>
      </c>
      <c r="G331">
        <v>100.3</v>
      </c>
      <c r="H331">
        <v>96.8</v>
      </c>
      <c r="I331">
        <v>575</v>
      </c>
    </row>
    <row r="332" spans="1:9" x14ac:dyDescent="0.15">
      <c r="A332" t="s">
        <v>961</v>
      </c>
      <c r="B332" t="s">
        <v>392</v>
      </c>
      <c r="C332">
        <v>98.1</v>
      </c>
      <c r="D332">
        <v>92.1</v>
      </c>
      <c r="E332">
        <v>94.7</v>
      </c>
      <c r="F332">
        <v>97.6</v>
      </c>
      <c r="G332">
        <v>99.8</v>
      </c>
      <c r="H332">
        <v>92</v>
      </c>
      <c r="I332">
        <v>574.29999999999995</v>
      </c>
    </row>
    <row r="333" spans="1:9" x14ac:dyDescent="0.15">
      <c r="A333" t="s">
        <v>921</v>
      </c>
      <c r="B333" t="s">
        <v>635</v>
      </c>
      <c r="C333">
        <v>96.4</v>
      </c>
      <c r="D333">
        <v>95.5</v>
      </c>
      <c r="E333">
        <v>90.9</v>
      </c>
      <c r="F333">
        <v>98.8</v>
      </c>
      <c r="G333">
        <v>96.1</v>
      </c>
      <c r="H333">
        <v>95.1</v>
      </c>
      <c r="I333">
        <v>572.80000000000007</v>
      </c>
    </row>
    <row r="334" spans="1:9" x14ac:dyDescent="0.15">
      <c r="A334" t="s">
        <v>922</v>
      </c>
      <c r="B334" t="s">
        <v>623</v>
      </c>
      <c r="C334">
        <v>97.5</v>
      </c>
      <c r="D334">
        <v>91</v>
      </c>
      <c r="E334">
        <v>97.1</v>
      </c>
      <c r="F334">
        <v>94.4</v>
      </c>
      <c r="G334">
        <v>98.3</v>
      </c>
      <c r="H334">
        <v>94.1</v>
      </c>
      <c r="I334">
        <v>572.4</v>
      </c>
    </row>
    <row r="335" spans="1:9" x14ac:dyDescent="0.15">
      <c r="A335" t="s">
        <v>962</v>
      </c>
      <c r="B335" t="s">
        <v>386</v>
      </c>
      <c r="C335">
        <v>97.6</v>
      </c>
      <c r="D335">
        <v>98.1</v>
      </c>
      <c r="E335">
        <v>95.5</v>
      </c>
      <c r="F335">
        <v>92.1</v>
      </c>
      <c r="G335">
        <v>93.1</v>
      </c>
      <c r="H335">
        <v>93.8</v>
      </c>
      <c r="I335">
        <v>570.19999999999993</v>
      </c>
    </row>
    <row r="336" spans="1:9" x14ac:dyDescent="0.15">
      <c r="A336" t="s">
        <v>963</v>
      </c>
      <c r="B336" t="s">
        <v>390</v>
      </c>
      <c r="C336">
        <v>94.3</v>
      </c>
      <c r="D336">
        <v>91.3</v>
      </c>
      <c r="E336">
        <v>99.2</v>
      </c>
      <c r="F336">
        <v>96.8</v>
      </c>
      <c r="G336">
        <v>96</v>
      </c>
      <c r="H336">
        <v>91.4</v>
      </c>
      <c r="I336">
        <v>569</v>
      </c>
    </row>
    <row r="337" spans="1:9" x14ac:dyDescent="0.15">
      <c r="A337" t="s">
        <v>923</v>
      </c>
      <c r="B337" t="s">
        <v>632</v>
      </c>
      <c r="C337">
        <v>92.3</v>
      </c>
      <c r="D337">
        <v>93.8</v>
      </c>
      <c r="E337">
        <v>92.6</v>
      </c>
      <c r="F337">
        <v>96.1</v>
      </c>
      <c r="G337">
        <v>97.3</v>
      </c>
      <c r="H337">
        <v>96.2</v>
      </c>
      <c r="I337">
        <v>568.29999999999995</v>
      </c>
    </row>
    <row r="338" spans="1:9" x14ac:dyDescent="0.15">
      <c r="A338" t="s">
        <v>924</v>
      </c>
      <c r="B338" t="s">
        <v>687</v>
      </c>
      <c r="C338">
        <v>97.6</v>
      </c>
      <c r="D338">
        <v>94.9</v>
      </c>
      <c r="E338">
        <v>91.9</v>
      </c>
      <c r="F338">
        <v>91.6</v>
      </c>
      <c r="G338">
        <v>98</v>
      </c>
      <c r="H338">
        <v>94</v>
      </c>
      <c r="I338">
        <v>568</v>
      </c>
    </row>
    <row r="339" spans="1:9" x14ac:dyDescent="0.15">
      <c r="A339" t="s">
        <v>964</v>
      </c>
      <c r="B339" t="s">
        <v>383</v>
      </c>
      <c r="C339">
        <v>95.4</v>
      </c>
      <c r="D339">
        <v>93.8</v>
      </c>
      <c r="E339">
        <v>97.2</v>
      </c>
      <c r="F339">
        <v>90.4</v>
      </c>
      <c r="G339">
        <v>97</v>
      </c>
      <c r="H339">
        <v>92.4</v>
      </c>
      <c r="I339">
        <v>566.19999999999993</v>
      </c>
    </row>
    <row r="340" spans="1:9" x14ac:dyDescent="0.15">
      <c r="A340" t="s">
        <v>925</v>
      </c>
      <c r="B340" t="s">
        <v>750</v>
      </c>
      <c r="C340">
        <v>95.3</v>
      </c>
      <c r="D340">
        <v>94.5</v>
      </c>
      <c r="E340">
        <v>94.1</v>
      </c>
      <c r="F340">
        <v>98.1</v>
      </c>
      <c r="G340">
        <v>88.7</v>
      </c>
      <c r="H340">
        <v>94</v>
      </c>
      <c r="I340">
        <v>564.70000000000005</v>
      </c>
    </row>
    <row r="341" spans="1:9" x14ac:dyDescent="0.15">
      <c r="A341" t="s">
        <v>926</v>
      </c>
      <c r="B341" t="s">
        <v>625</v>
      </c>
      <c r="C341">
        <v>93.3</v>
      </c>
      <c r="D341">
        <v>94.8</v>
      </c>
      <c r="E341">
        <v>90.2</v>
      </c>
      <c r="F341">
        <v>96</v>
      </c>
      <c r="G341">
        <v>96.1</v>
      </c>
      <c r="H341">
        <v>93.3</v>
      </c>
      <c r="I341">
        <v>563.69999999999993</v>
      </c>
    </row>
    <row r="342" spans="1:9" x14ac:dyDescent="0.15">
      <c r="A342" t="s">
        <v>965</v>
      </c>
      <c r="B342" t="s">
        <v>390</v>
      </c>
      <c r="C342">
        <v>92.9</v>
      </c>
      <c r="D342">
        <v>93.6</v>
      </c>
      <c r="E342">
        <v>98</v>
      </c>
      <c r="F342">
        <v>93.5</v>
      </c>
      <c r="G342">
        <v>95.2</v>
      </c>
      <c r="H342">
        <v>89.7</v>
      </c>
      <c r="I342">
        <v>562.9</v>
      </c>
    </row>
    <row r="343" spans="1:9" x14ac:dyDescent="0.15">
      <c r="A343" t="s">
        <v>927</v>
      </c>
      <c r="B343" t="s">
        <v>687</v>
      </c>
      <c r="C343">
        <v>91.3</v>
      </c>
      <c r="D343">
        <v>96.2</v>
      </c>
      <c r="E343">
        <v>94.7</v>
      </c>
      <c r="F343">
        <v>94.5</v>
      </c>
      <c r="G343">
        <v>88.1</v>
      </c>
      <c r="H343">
        <v>92</v>
      </c>
      <c r="I343">
        <v>556.79999999999995</v>
      </c>
    </row>
    <row r="344" spans="1:9" x14ac:dyDescent="0.15">
      <c r="A344" t="s">
        <v>928</v>
      </c>
      <c r="B344" t="s">
        <v>718</v>
      </c>
      <c r="C344">
        <v>89.1</v>
      </c>
      <c r="D344">
        <v>91.7</v>
      </c>
      <c r="E344">
        <v>94</v>
      </c>
      <c r="F344">
        <v>94.4</v>
      </c>
      <c r="G344">
        <v>90.5</v>
      </c>
      <c r="H344">
        <v>95.5</v>
      </c>
      <c r="I344">
        <v>555.20000000000005</v>
      </c>
    </row>
    <row r="345" spans="1:9" x14ac:dyDescent="0.15">
      <c r="A345" t="s">
        <v>929</v>
      </c>
      <c r="B345" t="s">
        <v>637</v>
      </c>
      <c r="C345">
        <v>91.1</v>
      </c>
      <c r="D345">
        <v>94.4</v>
      </c>
      <c r="E345">
        <v>88.6</v>
      </c>
      <c r="F345">
        <v>92.1</v>
      </c>
      <c r="G345">
        <v>95.4</v>
      </c>
      <c r="H345">
        <v>91</v>
      </c>
      <c r="I345">
        <v>552.6</v>
      </c>
    </row>
    <row r="346" spans="1:9" x14ac:dyDescent="0.15">
      <c r="A346" t="s">
        <v>930</v>
      </c>
      <c r="B346" t="s">
        <v>718</v>
      </c>
      <c r="C346">
        <v>91.9</v>
      </c>
      <c r="D346">
        <v>92.8</v>
      </c>
      <c r="E346">
        <v>92.1</v>
      </c>
      <c r="F346">
        <v>86.2</v>
      </c>
      <c r="G346">
        <v>85.9</v>
      </c>
      <c r="H346">
        <v>94.7</v>
      </c>
      <c r="I346">
        <v>543.6</v>
      </c>
    </row>
    <row r="347" spans="1:9" x14ac:dyDescent="0.15">
      <c r="A347" t="s">
        <v>966</v>
      </c>
      <c r="B347" t="s">
        <v>390</v>
      </c>
      <c r="C347">
        <v>90.7</v>
      </c>
      <c r="D347">
        <v>87.8</v>
      </c>
      <c r="E347">
        <v>93.4</v>
      </c>
      <c r="F347">
        <v>89.5</v>
      </c>
      <c r="G347">
        <v>88.2</v>
      </c>
      <c r="H347">
        <v>91.9</v>
      </c>
      <c r="I347">
        <v>541.5</v>
      </c>
    </row>
    <row r="348" spans="1:9" x14ac:dyDescent="0.15">
      <c r="A348" t="s">
        <v>902</v>
      </c>
      <c r="B348" t="s">
        <v>718</v>
      </c>
      <c r="C348">
        <v>88.1</v>
      </c>
      <c r="D348">
        <v>86.7</v>
      </c>
      <c r="E348">
        <v>89.6</v>
      </c>
      <c r="F348">
        <v>91.2</v>
      </c>
      <c r="G348">
        <v>88.9</v>
      </c>
      <c r="H348">
        <v>93</v>
      </c>
      <c r="I348">
        <v>537.5</v>
      </c>
    </row>
    <row r="349" spans="1:9" x14ac:dyDescent="0.15">
      <c r="A349" t="s">
        <v>931</v>
      </c>
      <c r="B349" t="s">
        <v>753</v>
      </c>
      <c r="C349">
        <v>90.9</v>
      </c>
      <c r="D349">
        <v>89.9</v>
      </c>
      <c r="E349">
        <v>84.4</v>
      </c>
      <c r="F349">
        <v>90.1</v>
      </c>
      <c r="G349">
        <v>89.7</v>
      </c>
      <c r="H349">
        <v>89.3</v>
      </c>
      <c r="I349">
        <v>534.30000000000007</v>
      </c>
    </row>
    <row r="350" spans="1:9" x14ac:dyDescent="0.15">
      <c r="A350" t="s">
        <v>932</v>
      </c>
      <c r="B350" t="s">
        <v>718</v>
      </c>
      <c r="C350">
        <v>98.4</v>
      </c>
      <c r="D350">
        <v>77.400000000000006</v>
      </c>
      <c r="E350">
        <v>74.599999999999994</v>
      </c>
      <c r="F350">
        <v>84.2</v>
      </c>
      <c r="G350">
        <v>85.6</v>
      </c>
      <c r="H350">
        <v>90.9</v>
      </c>
      <c r="I350">
        <v>511.1</v>
      </c>
    </row>
    <row r="351" spans="1:9" x14ac:dyDescent="0.15">
      <c r="A351" s="161"/>
      <c r="B351" s="161"/>
      <c r="C351" s="161"/>
      <c r="D351" s="161"/>
      <c r="E351" s="161"/>
      <c r="F351" s="161"/>
      <c r="G351" s="161"/>
      <c r="H351" s="161"/>
      <c r="I351" s="167"/>
    </row>
    <row r="353" spans="1:9" ht="14.25" thickBot="1" x14ac:dyDescent="0.2">
      <c r="A353" s="10"/>
      <c r="B353" s="10"/>
      <c r="C353" s="10"/>
      <c r="D353" s="10"/>
      <c r="E353" s="10"/>
      <c r="F353" s="10"/>
      <c r="G353" s="10"/>
      <c r="H353" s="10"/>
      <c r="I353" s="10"/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M137"/>
  <sheetViews>
    <sheetView topLeftCell="A57" zoomScale="80" zoomScaleNormal="80" workbookViewId="0">
      <selection activeCell="A80" sqref="A80"/>
    </sheetView>
  </sheetViews>
  <sheetFormatPr defaultRowHeight="13.5" x14ac:dyDescent="0.15"/>
  <cols>
    <col min="1" max="1" width="9.375" bestFit="1" customWidth="1"/>
    <col min="2" max="2" width="7.125" bestFit="1" customWidth="1"/>
    <col min="3" max="6" width="3.625" bestFit="1" customWidth="1"/>
    <col min="7" max="7" width="5.25" bestFit="1" customWidth="1"/>
    <col min="8" max="8" width="3.625" bestFit="1" customWidth="1"/>
    <col min="9" max="9" width="5.25" bestFit="1" customWidth="1"/>
    <col min="10" max="10" width="2.625" bestFit="1" customWidth="1"/>
    <col min="11" max="11" width="5.25" bestFit="1" customWidth="1"/>
    <col min="12" max="12" width="5.625" bestFit="1" customWidth="1"/>
    <col min="13" max="13" width="11.75" bestFit="1" customWidth="1"/>
    <col min="14" max="14" width="7.125" bestFit="1" customWidth="1"/>
    <col min="15" max="18" width="3.625" bestFit="1" customWidth="1"/>
    <col min="19" max="19" width="5.25" bestFit="1" customWidth="1"/>
    <col min="20" max="20" width="3.625" bestFit="1" customWidth="1"/>
    <col min="21" max="21" width="5.25" bestFit="1" customWidth="1"/>
    <col min="22" max="22" width="2.625" bestFit="1" customWidth="1"/>
    <col min="23" max="23" width="5.25" bestFit="1" customWidth="1"/>
    <col min="24" max="24" width="3" bestFit="1" customWidth="1"/>
    <col min="25" max="25" width="10.125" bestFit="1" customWidth="1"/>
    <col min="26" max="26" width="7.125" bestFit="1" customWidth="1"/>
    <col min="27" max="32" width="3.625" bestFit="1" customWidth="1"/>
    <col min="33" max="33" width="5.25" bestFit="1" customWidth="1"/>
    <col min="34" max="34" width="3.625" bestFit="1" customWidth="1"/>
    <col min="35" max="35" width="5.25" bestFit="1" customWidth="1"/>
    <col min="36" max="38" width="3.625" bestFit="1" customWidth="1"/>
    <col min="39" max="39" width="5.25" bestFit="1" customWidth="1"/>
    <col min="40" max="40" width="2.625" bestFit="1" customWidth="1"/>
    <col min="41" max="41" width="5.25" bestFit="1" customWidth="1"/>
    <col min="42" max="42" width="5.625" bestFit="1" customWidth="1"/>
    <col min="43" max="43" width="9.75" bestFit="1" customWidth="1"/>
    <col min="44" max="44" width="7.125" bestFit="1" customWidth="1"/>
    <col min="45" max="50" width="3.625" bestFit="1" customWidth="1"/>
    <col min="51" max="51" width="5.25" bestFit="1" customWidth="1"/>
    <col min="52" max="52" width="2.625" bestFit="1" customWidth="1"/>
    <col min="53" max="53" width="5.25" bestFit="1" customWidth="1"/>
    <col min="54" max="54" width="3.875" bestFit="1" customWidth="1"/>
    <col min="55" max="55" width="5.625" bestFit="1" customWidth="1"/>
    <col min="56" max="56" width="13.375" bestFit="1" customWidth="1"/>
    <col min="57" max="57" width="7.125" bestFit="1" customWidth="1"/>
    <col min="58" max="61" width="3.625" bestFit="1" customWidth="1"/>
    <col min="62" max="62" width="5.25" bestFit="1" customWidth="1"/>
    <col min="63" max="63" width="2.625" bestFit="1" customWidth="1"/>
    <col min="64" max="64" width="5.25" bestFit="1" customWidth="1"/>
    <col min="65" max="65" width="3.875" bestFit="1" customWidth="1"/>
    <col min="66" max="66" width="4.625" customWidth="1"/>
    <col min="67" max="67" width="3.875" bestFit="1" customWidth="1"/>
    <col min="68" max="68" width="4.625" customWidth="1"/>
    <col min="69" max="69" width="5.625" bestFit="1" customWidth="1"/>
    <col min="70" max="70" width="3" bestFit="1" customWidth="1"/>
    <col min="71" max="71" width="5.625" bestFit="1" customWidth="1"/>
  </cols>
  <sheetData>
    <row r="1" spans="1:65" x14ac:dyDescent="0.15">
      <c r="A1" t="s">
        <v>41</v>
      </c>
      <c r="M1" t="s">
        <v>42</v>
      </c>
      <c r="Y1" t="s">
        <v>43</v>
      </c>
      <c r="AQ1" t="s">
        <v>44</v>
      </c>
      <c r="BD1" s="13" t="s">
        <v>30</v>
      </c>
      <c r="BE1" s="13"/>
      <c r="BF1" s="13"/>
      <c r="BG1" s="13"/>
      <c r="BH1" s="13"/>
      <c r="BI1" s="13"/>
    </row>
    <row r="2" spans="1:65" x14ac:dyDescent="0.15">
      <c r="A2" t="s">
        <v>25</v>
      </c>
      <c r="M2" t="s">
        <v>26</v>
      </c>
      <c r="Y2" t="s">
        <v>28</v>
      </c>
      <c r="AP2" s="13"/>
      <c r="AQ2" t="s">
        <v>57</v>
      </c>
      <c r="BD2" s="13" t="s">
        <v>59</v>
      </c>
      <c r="BE2" s="13"/>
      <c r="BF2" s="13"/>
      <c r="BG2" s="13"/>
      <c r="BH2" s="13"/>
      <c r="BI2" s="13"/>
      <c r="BJ2" s="13"/>
      <c r="BK2" s="13"/>
      <c r="BL2" s="13"/>
    </row>
    <row r="3" spans="1:65" x14ac:dyDescent="0.15">
      <c r="A3" s="9" t="s">
        <v>14</v>
      </c>
      <c r="B3" s="9" t="s">
        <v>15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23</v>
      </c>
      <c r="H3" s="9" t="s">
        <v>24</v>
      </c>
      <c r="I3" s="9" t="s">
        <v>21</v>
      </c>
      <c r="J3" s="9" t="s">
        <v>22</v>
      </c>
      <c r="K3" s="11" t="s">
        <v>45</v>
      </c>
      <c r="M3" s="9" t="s">
        <v>14</v>
      </c>
      <c r="N3" s="9" t="s">
        <v>15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23</v>
      </c>
      <c r="T3" s="9" t="s">
        <v>24</v>
      </c>
      <c r="U3" s="9" t="s">
        <v>21</v>
      </c>
      <c r="V3" s="9" t="s">
        <v>22</v>
      </c>
      <c r="W3" s="11" t="s">
        <v>45</v>
      </c>
      <c r="Y3" s="9" t="s">
        <v>14</v>
      </c>
      <c r="Z3" s="9" t="s">
        <v>15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11" t="s">
        <v>17</v>
      </c>
      <c r="AJ3" s="11" t="s">
        <v>18</v>
      </c>
      <c r="AK3" s="11" t="s">
        <v>19</v>
      </c>
      <c r="AL3" s="11" t="s">
        <v>20</v>
      </c>
      <c r="AM3" s="9" t="s">
        <v>21</v>
      </c>
      <c r="AN3" s="9" t="s">
        <v>22</v>
      </c>
      <c r="AO3" s="16" t="s">
        <v>45</v>
      </c>
      <c r="AP3" s="15"/>
      <c r="AQ3" s="9" t="s">
        <v>14</v>
      </c>
      <c r="AR3" s="9" t="s">
        <v>15</v>
      </c>
      <c r="AS3" s="9" t="s">
        <v>17</v>
      </c>
      <c r="AT3" s="9" t="s">
        <v>18</v>
      </c>
      <c r="AU3" s="9" t="s">
        <v>19</v>
      </c>
      <c r="AV3" s="9" t="s">
        <v>20</v>
      </c>
      <c r="AW3" s="9" t="s">
        <v>23</v>
      </c>
      <c r="AX3" s="9" t="s">
        <v>24</v>
      </c>
      <c r="AY3" s="9" t="s">
        <v>21</v>
      </c>
      <c r="AZ3" s="9" t="s">
        <v>22</v>
      </c>
      <c r="BA3" s="11" t="s">
        <v>45</v>
      </c>
      <c r="BD3" s="9" t="s">
        <v>14</v>
      </c>
      <c r="BE3" s="9" t="s">
        <v>15</v>
      </c>
      <c r="BF3" s="9" t="s">
        <v>17</v>
      </c>
      <c r="BG3" s="9" t="s">
        <v>18</v>
      </c>
      <c r="BH3" s="9" t="s">
        <v>19</v>
      </c>
      <c r="BI3" s="9" t="s">
        <v>20</v>
      </c>
      <c r="BJ3" s="9" t="s">
        <v>21</v>
      </c>
      <c r="BK3" s="9" t="s">
        <v>22</v>
      </c>
      <c r="BL3" s="11" t="s">
        <v>45</v>
      </c>
    </row>
    <row r="4" spans="1:65" x14ac:dyDescent="0.15">
      <c r="A4" s="161" t="s">
        <v>172</v>
      </c>
      <c r="B4" s="161" t="s">
        <v>243</v>
      </c>
      <c r="C4" s="161">
        <v>93.4</v>
      </c>
      <c r="D4" s="161">
        <v>91.4</v>
      </c>
      <c r="E4" s="161">
        <v>95.7</v>
      </c>
      <c r="F4" s="161">
        <v>98.3</v>
      </c>
      <c r="G4" s="161">
        <v>96.3</v>
      </c>
      <c r="H4" s="161">
        <v>96.5</v>
      </c>
      <c r="I4" s="161">
        <v>571.6</v>
      </c>
      <c r="J4" s="161">
        <v>16</v>
      </c>
      <c r="K4" s="167"/>
      <c r="M4" s="181" t="s">
        <v>329</v>
      </c>
      <c r="N4" s="181" t="s">
        <v>419</v>
      </c>
      <c r="O4" s="181">
        <v>79</v>
      </c>
      <c r="P4" s="181">
        <v>72</v>
      </c>
      <c r="Q4" s="181">
        <v>80</v>
      </c>
      <c r="R4" s="181">
        <v>84</v>
      </c>
      <c r="S4" s="181">
        <v>82</v>
      </c>
      <c r="T4" s="181">
        <v>82</v>
      </c>
      <c r="U4" s="181">
        <v>479</v>
      </c>
      <c r="V4" s="181">
        <v>1</v>
      </c>
      <c r="W4" s="182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7"/>
      <c r="AP4" s="18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D4" s="161" t="s">
        <v>560</v>
      </c>
      <c r="BE4" s="161" t="s">
        <v>417</v>
      </c>
      <c r="BF4" s="161">
        <v>90</v>
      </c>
      <c r="BG4" s="161">
        <v>84</v>
      </c>
      <c r="BH4" s="161">
        <v>88</v>
      </c>
      <c r="BI4" s="161">
        <v>94</v>
      </c>
      <c r="BJ4" s="161">
        <v>87</v>
      </c>
      <c r="BK4" s="161">
        <v>91</v>
      </c>
      <c r="BL4" s="167">
        <v>534</v>
      </c>
      <c r="BM4">
        <v>6</v>
      </c>
    </row>
    <row r="5" spans="1:65" x14ac:dyDescent="0.15">
      <c r="A5" s="161" t="s">
        <v>302</v>
      </c>
      <c r="B5" s="161" t="s">
        <v>232</v>
      </c>
      <c r="C5" s="161">
        <v>94.9</v>
      </c>
      <c r="D5" s="161">
        <v>91.5</v>
      </c>
      <c r="E5" s="161">
        <v>91.9</v>
      </c>
      <c r="F5" s="161">
        <v>89.5</v>
      </c>
      <c r="G5" s="161">
        <v>95.4</v>
      </c>
      <c r="H5" s="161">
        <v>94.1</v>
      </c>
      <c r="I5" s="161">
        <v>557.30000000000007</v>
      </c>
      <c r="J5" s="161">
        <v>12</v>
      </c>
      <c r="K5" s="167"/>
      <c r="M5" s="181" t="s">
        <v>550</v>
      </c>
      <c r="N5" s="181" t="s">
        <v>239</v>
      </c>
      <c r="O5" s="181">
        <v>90</v>
      </c>
      <c r="P5" s="181">
        <v>86</v>
      </c>
      <c r="Q5" s="181">
        <v>88</v>
      </c>
      <c r="R5" s="181">
        <v>89</v>
      </c>
      <c r="S5" s="181">
        <v>94</v>
      </c>
      <c r="T5" s="181">
        <v>89</v>
      </c>
      <c r="U5" s="181">
        <v>536</v>
      </c>
      <c r="V5" s="181">
        <v>11</v>
      </c>
      <c r="W5" s="182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7"/>
      <c r="AP5" s="18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D5" s="161" t="s">
        <v>548</v>
      </c>
      <c r="BE5" s="161" t="s">
        <v>241</v>
      </c>
      <c r="BF5" s="161">
        <v>90</v>
      </c>
      <c r="BG5" s="161">
        <v>89</v>
      </c>
      <c r="BH5" s="161">
        <v>90</v>
      </c>
      <c r="BI5" s="161">
        <v>89</v>
      </c>
      <c r="BJ5" s="161">
        <v>88</v>
      </c>
      <c r="BK5" s="161">
        <v>87</v>
      </c>
      <c r="BL5" s="167">
        <v>533</v>
      </c>
      <c r="BM5">
        <v>4</v>
      </c>
    </row>
    <row r="6" spans="1:65" ht="14.25" thickBot="1" x14ac:dyDescent="0.2">
      <c r="A6" s="161" t="s">
        <v>294</v>
      </c>
      <c r="B6" s="161" t="s">
        <v>423</v>
      </c>
      <c r="C6" s="161">
        <v>93.3</v>
      </c>
      <c r="D6" s="161">
        <v>99.2</v>
      </c>
      <c r="E6" s="161">
        <v>93.6</v>
      </c>
      <c r="F6" s="161">
        <v>96.3</v>
      </c>
      <c r="G6" s="161">
        <v>98.7</v>
      </c>
      <c r="H6" s="161">
        <v>99.8</v>
      </c>
      <c r="I6" s="161">
        <v>580.9</v>
      </c>
      <c r="J6" s="161">
        <v>18</v>
      </c>
      <c r="K6" s="167"/>
      <c r="M6" s="9" t="s">
        <v>327</v>
      </c>
      <c r="N6" s="9" t="s">
        <v>419</v>
      </c>
      <c r="O6" s="9">
        <v>89</v>
      </c>
      <c r="P6" s="9">
        <v>91</v>
      </c>
      <c r="Q6" s="9">
        <v>89</v>
      </c>
      <c r="R6" s="9">
        <v>81</v>
      </c>
      <c r="S6" s="9">
        <v>90</v>
      </c>
      <c r="T6" s="9">
        <v>88</v>
      </c>
      <c r="U6" s="9">
        <v>528</v>
      </c>
      <c r="V6" s="9">
        <v>6</v>
      </c>
      <c r="W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9"/>
      <c r="AJ6" s="19"/>
      <c r="AK6" s="19"/>
      <c r="AL6" s="19"/>
      <c r="AM6" s="19"/>
      <c r="AN6" s="19"/>
      <c r="AO6" s="19"/>
      <c r="AP6" s="13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D6" s="161" t="s">
        <v>550</v>
      </c>
      <c r="BE6" s="161" t="s">
        <v>239</v>
      </c>
      <c r="BF6" s="161">
        <v>89</v>
      </c>
      <c r="BG6" s="161">
        <v>86</v>
      </c>
      <c r="BH6" s="161">
        <v>89</v>
      </c>
      <c r="BI6" s="161">
        <v>89</v>
      </c>
      <c r="BJ6" s="161">
        <v>88</v>
      </c>
      <c r="BK6" s="161">
        <v>89</v>
      </c>
      <c r="BL6" s="167">
        <v>530</v>
      </c>
      <c r="BM6">
        <v>6</v>
      </c>
    </row>
    <row r="7" spans="1:65" x14ac:dyDescent="0.15">
      <c r="A7" s="161" t="s">
        <v>336</v>
      </c>
      <c r="B7" s="161" t="s">
        <v>241</v>
      </c>
      <c r="C7" s="161">
        <v>88.5</v>
      </c>
      <c r="D7" s="161">
        <v>88</v>
      </c>
      <c r="E7" s="161">
        <v>86.1</v>
      </c>
      <c r="F7" s="161">
        <v>91.6</v>
      </c>
      <c r="G7" s="161">
        <v>96.3</v>
      </c>
      <c r="H7" s="161">
        <v>92</v>
      </c>
      <c r="I7" s="161">
        <v>542.5</v>
      </c>
      <c r="J7" s="161">
        <v>7</v>
      </c>
      <c r="K7" s="167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t="s">
        <v>29</v>
      </c>
      <c r="AP7" s="13"/>
      <c r="AQ7" t="s">
        <v>58</v>
      </c>
      <c r="BD7" s="161" t="s">
        <v>381</v>
      </c>
      <c r="BE7" s="161" t="s">
        <v>419</v>
      </c>
      <c r="BF7" s="161">
        <v>82</v>
      </c>
      <c r="BG7" s="161">
        <v>88</v>
      </c>
      <c r="BH7" s="161">
        <v>87</v>
      </c>
      <c r="BI7" s="161">
        <v>90</v>
      </c>
      <c r="BJ7" s="161">
        <v>86</v>
      </c>
      <c r="BK7" s="161">
        <v>91</v>
      </c>
      <c r="BL7" s="167">
        <v>524</v>
      </c>
      <c r="BM7">
        <v>6</v>
      </c>
    </row>
    <row r="8" spans="1:65" ht="14.25" thickBot="1" x14ac:dyDescent="0.2">
      <c r="A8" s="161" t="s">
        <v>252</v>
      </c>
      <c r="B8" s="161" t="s">
        <v>236</v>
      </c>
      <c r="C8" s="161">
        <v>98.8</v>
      </c>
      <c r="D8" s="161">
        <v>99.2</v>
      </c>
      <c r="E8" s="161">
        <v>100.9</v>
      </c>
      <c r="F8" s="161">
        <v>104.2</v>
      </c>
      <c r="G8" s="161">
        <v>101.3</v>
      </c>
      <c r="H8" s="161">
        <v>102.5</v>
      </c>
      <c r="I8" s="161">
        <v>606.9</v>
      </c>
      <c r="J8" s="161">
        <v>28</v>
      </c>
      <c r="K8" s="167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Y8" s="9" t="s">
        <v>14</v>
      </c>
      <c r="Z8" s="9" t="s">
        <v>15</v>
      </c>
      <c r="AA8" s="9" t="s">
        <v>17</v>
      </c>
      <c r="AB8" s="9" t="s">
        <v>18</v>
      </c>
      <c r="AC8" s="9" t="s">
        <v>19</v>
      </c>
      <c r="AD8" s="9" t="s">
        <v>20</v>
      </c>
      <c r="AE8" s="9" t="s">
        <v>23</v>
      </c>
      <c r="AF8" s="9" t="s">
        <v>24</v>
      </c>
      <c r="AG8" s="9" t="s">
        <v>21</v>
      </c>
      <c r="AH8" s="9" t="s">
        <v>22</v>
      </c>
      <c r="AI8" s="11" t="s">
        <v>45</v>
      </c>
      <c r="AQ8" s="9" t="s">
        <v>14</v>
      </c>
      <c r="AR8" s="9" t="s">
        <v>15</v>
      </c>
      <c r="AS8" s="9" t="s">
        <v>17</v>
      </c>
      <c r="AT8" s="9" t="s">
        <v>18</v>
      </c>
      <c r="AU8" s="9" t="s">
        <v>19</v>
      </c>
      <c r="AV8" s="9" t="s">
        <v>20</v>
      </c>
      <c r="AW8" s="9" t="s">
        <v>23</v>
      </c>
      <c r="AX8" s="9" t="s">
        <v>24</v>
      </c>
      <c r="AY8" s="9" t="s">
        <v>21</v>
      </c>
      <c r="AZ8" s="9" t="s">
        <v>22</v>
      </c>
      <c r="BA8" s="11" t="s">
        <v>45</v>
      </c>
      <c r="BD8" s="161" t="s">
        <v>329</v>
      </c>
      <c r="BE8" s="161" t="s">
        <v>419</v>
      </c>
      <c r="BF8" s="161">
        <v>88</v>
      </c>
      <c r="BG8" s="161">
        <v>88</v>
      </c>
      <c r="BH8" s="161">
        <v>84</v>
      </c>
      <c r="BI8" s="161">
        <v>88</v>
      </c>
      <c r="BJ8" s="161">
        <v>90</v>
      </c>
      <c r="BK8" s="161">
        <v>86</v>
      </c>
      <c r="BL8" s="167">
        <v>524</v>
      </c>
      <c r="BM8">
        <v>5</v>
      </c>
    </row>
    <row r="9" spans="1:65" x14ac:dyDescent="0.15">
      <c r="A9" s="161" t="s">
        <v>298</v>
      </c>
      <c r="B9" s="161" t="s">
        <v>245</v>
      </c>
      <c r="C9" s="161">
        <v>94.6</v>
      </c>
      <c r="D9" s="161">
        <v>97.5</v>
      </c>
      <c r="E9" s="161">
        <v>92.7</v>
      </c>
      <c r="F9" s="161">
        <v>100.1</v>
      </c>
      <c r="G9" s="161">
        <v>99.3</v>
      </c>
      <c r="H9" s="161">
        <v>90.3</v>
      </c>
      <c r="I9" s="161">
        <v>574.5</v>
      </c>
      <c r="J9" s="161">
        <v>15</v>
      </c>
      <c r="K9" s="167"/>
      <c r="M9" s="12" t="s">
        <v>27</v>
      </c>
      <c r="N9" s="12"/>
      <c r="O9" s="12"/>
      <c r="P9" s="12"/>
      <c r="Q9" s="12"/>
      <c r="R9" s="12"/>
      <c r="S9" s="13"/>
      <c r="T9" s="13"/>
      <c r="U9" s="13"/>
      <c r="V9" s="13"/>
      <c r="W9" s="13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D9" s="161" t="s">
        <v>551</v>
      </c>
      <c r="BE9" s="161" t="s">
        <v>417</v>
      </c>
      <c r="BF9" s="161">
        <v>89</v>
      </c>
      <c r="BG9" s="161">
        <v>87</v>
      </c>
      <c r="BH9" s="161">
        <v>91</v>
      </c>
      <c r="BI9" s="161">
        <v>86</v>
      </c>
      <c r="BJ9" s="161">
        <v>87</v>
      </c>
      <c r="BK9" s="161">
        <v>83</v>
      </c>
      <c r="BL9" s="167">
        <v>523</v>
      </c>
      <c r="BM9">
        <v>6</v>
      </c>
    </row>
    <row r="10" spans="1:65" x14ac:dyDescent="0.15">
      <c r="A10" s="161" t="s">
        <v>184</v>
      </c>
      <c r="B10" s="161" t="s">
        <v>243</v>
      </c>
      <c r="C10" s="161">
        <v>95.9</v>
      </c>
      <c r="D10" s="161">
        <v>92.8</v>
      </c>
      <c r="E10" s="161">
        <v>95.9</v>
      </c>
      <c r="F10" s="161">
        <v>94.9</v>
      </c>
      <c r="G10" s="161">
        <v>96.5</v>
      </c>
      <c r="H10" s="161">
        <v>92.2</v>
      </c>
      <c r="I10" s="161">
        <v>568.20000000000005</v>
      </c>
      <c r="J10" s="161">
        <v>14</v>
      </c>
      <c r="K10" s="167"/>
      <c r="M10" s="9" t="s">
        <v>14</v>
      </c>
      <c r="N10" s="9" t="s">
        <v>15</v>
      </c>
      <c r="O10" s="9" t="s">
        <v>17</v>
      </c>
      <c r="P10" s="9" t="s">
        <v>18</v>
      </c>
      <c r="Q10" s="9" t="s">
        <v>19</v>
      </c>
      <c r="R10" s="9" t="s">
        <v>20</v>
      </c>
      <c r="S10" s="9" t="s">
        <v>21</v>
      </c>
      <c r="T10" s="9" t="s">
        <v>22</v>
      </c>
      <c r="U10" s="11" t="s">
        <v>45</v>
      </c>
      <c r="V10" s="13"/>
      <c r="W10" s="13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D10" s="161" t="s">
        <v>546</v>
      </c>
      <c r="BE10" s="161" t="s">
        <v>547</v>
      </c>
      <c r="BF10" s="161">
        <v>82</v>
      </c>
      <c r="BG10" s="161">
        <v>90</v>
      </c>
      <c r="BH10" s="161">
        <v>82</v>
      </c>
      <c r="BI10" s="161">
        <v>95</v>
      </c>
      <c r="BJ10" s="161">
        <v>89</v>
      </c>
      <c r="BK10" s="161">
        <v>78</v>
      </c>
      <c r="BL10" s="167">
        <v>516</v>
      </c>
      <c r="BM10">
        <v>2</v>
      </c>
    </row>
    <row r="11" spans="1:65" ht="14.25" thickBot="1" x14ac:dyDescent="0.2">
      <c r="A11" s="161" t="s">
        <v>255</v>
      </c>
      <c r="B11" s="161" t="s">
        <v>423</v>
      </c>
      <c r="C11" s="161">
        <v>100.1</v>
      </c>
      <c r="D11" s="161">
        <v>100.3</v>
      </c>
      <c r="E11" s="161">
        <v>98.8</v>
      </c>
      <c r="F11" s="161">
        <v>101.1</v>
      </c>
      <c r="G11" s="161">
        <v>101.6</v>
      </c>
      <c r="H11" s="161">
        <v>100.7</v>
      </c>
      <c r="I11" s="161">
        <v>602.6</v>
      </c>
      <c r="J11" s="161">
        <v>30</v>
      </c>
      <c r="K11" s="167"/>
      <c r="M11" s="9" t="s">
        <v>381</v>
      </c>
      <c r="N11" s="9" t="s">
        <v>419</v>
      </c>
      <c r="O11" s="9">
        <v>88</v>
      </c>
      <c r="P11" s="9">
        <v>89</v>
      </c>
      <c r="Q11" s="9">
        <v>85</v>
      </c>
      <c r="R11" s="9">
        <v>82</v>
      </c>
      <c r="S11" s="9">
        <v>86</v>
      </c>
      <c r="T11" s="9">
        <v>90</v>
      </c>
      <c r="U11" s="9">
        <v>520</v>
      </c>
      <c r="V11" s="13">
        <v>3</v>
      </c>
      <c r="W11" s="13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9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D11" s="161" t="s">
        <v>562</v>
      </c>
      <c r="BE11" s="161" t="s">
        <v>241</v>
      </c>
      <c r="BF11" s="161">
        <v>81</v>
      </c>
      <c r="BG11" s="161">
        <v>83</v>
      </c>
      <c r="BH11" s="161">
        <v>86</v>
      </c>
      <c r="BI11" s="161">
        <v>87</v>
      </c>
      <c r="BJ11" s="161">
        <v>90</v>
      </c>
      <c r="BK11" s="161">
        <v>81</v>
      </c>
      <c r="BL11" s="167">
        <v>508</v>
      </c>
      <c r="BM11">
        <v>3</v>
      </c>
    </row>
    <row r="12" spans="1:65" x14ac:dyDescent="0.15">
      <c r="A12" s="161" t="s">
        <v>313</v>
      </c>
      <c r="B12" s="161" t="s">
        <v>241</v>
      </c>
      <c r="C12" s="161">
        <v>94.9</v>
      </c>
      <c r="D12" s="161">
        <v>100</v>
      </c>
      <c r="E12" s="161">
        <v>94.3</v>
      </c>
      <c r="F12" s="161">
        <v>96</v>
      </c>
      <c r="G12" s="161">
        <v>100.2</v>
      </c>
      <c r="H12" s="161">
        <v>90.3</v>
      </c>
      <c r="I12" s="161">
        <v>575.69999999999993</v>
      </c>
      <c r="J12" s="161">
        <v>13</v>
      </c>
      <c r="K12" s="167"/>
      <c r="M12" s="9" t="s">
        <v>366</v>
      </c>
      <c r="N12" s="9" t="s">
        <v>232</v>
      </c>
      <c r="O12" s="9">
        <v>85</v>
      </c>
      <c r="P12" s="9">
        <v>78</v>
      </c>
      <c r="Q12" s="9">
        <v>88</v>
      </c>
      <c r="R12" s="9">
        <v>79</v>
      </c>
      <c r="S12" s="9">
        <v>84</v>
      </c>
      <c r="T12" s="9">
        <v>88</v>
      </c>
      <c r="U12" s="9">
        <v>502</v>
      </c>
      <c r="V12" s="13">
        <v>5</v>
      </c>
      <c r="W12" s="13"/>
      <c r="BD12" s="161" t="s">
        <v>180</v>
      </c>
      <c r="BE12" s="161" t="s">
        <v>243</v>
      </c>
      <c r="BF12" s="161">
        <v>71</v>
      </c>
      <c r="BG12" s="161">
        <v>86</v>
      </c>
      <c r="BH12" s="161">
        <v>85</v>
      </c>
      <c r="BI12" s="161">
        <v>78</v>
      </c>
      <c r="BJ12" s="161">
        <v>83</v>
      </c>
      <c r="BK12" s="161">
        <v>83</v>
      </c>
      <c r="BL12" s="167">
        <v>486</v>
      </c>
      <c r="BM12">
        <v>4</v>
      </c>
    </row>
    <row r="13" spans="1:65" x14ac:dyDescent="0.15">
      <c r="A13" s="161" t="s">
        <v>292</v>
      </c>
      <c r="B13" s="161" t="s">
        <v>417</v>
      </c>
      <c r="C13" s="161">
        <v>97</v>
      </c>
      <c r="D13" s="161">
        <v>93.4</v>
      </c>
      <c r="E13" s="161">
        <v>99.5</v>
      </c>
      <c r="F13" s="161">
        <v>101</v>
      </c>
      <c r="G13" s="161">
        <v>99.5</v>
      </c>
      <c r="H13" s="161">
        <v>97.5</v>
      </c>
      <c r="I13" s="161">
        <v>587.9</v>
      </c>
      <c r="J13" s="161">
        <v>24</v>
      </c>
      <c r="K13" s="167"/>
      <c r="V13" s="13"/>
      <c r="W13" s="13"/>
      <c r="BD13" s="161" t="s">
        <v>561</v>
      </c>
      <c r="BE13" s="161" t="s">
        <v>423</v>
      </c>
      <c r="BF13" s="161">
        <v>76</v>
      </c>
      <c r="BG13" s="161">
        <v>82</v>
      </c>
      <c r="BH13" s="161">
        <v>77</v>
      </c>
      <c r="BI13" s="161">
        <v>79</v>
      </c>
      <c r="BJ13" s="161">
        <v>90</v>
      </c>
      <c r="BK13" s="161">
        <v>77</v>
      </c>
      <c r="BL13" s="167">
        <v>481</v>
      </c>
      <c r="BM13">
        <v>3</v>
      </c>
    </row>
    <row r="14" spans="1:65" ht="14.25" thickBot="1" x14ac:dyDescent="0.2">
      <c r="A14" s="161" t="s">
        <v>1020</v>
      </c>
      <c r="B14" s="161" t="s">
        <v>232</v>
      </c>
      <c r="C14" s="161">
        <v>77</v>
      </c>
      <c r="D14" s="161">
        <v>77.900000000000006</v>
      </c>
      <c r="E14" s="161">
        <v>73.7</v>
      </c>
      <c r="F14" s="161">
        <v>78.599999999999994</v>
      </c>
      <c r="G14" s="161">
        <v>84.3</v>
      </c>
      <c r="H14" s="161">
        <v>76.2</v>
      </c>
      <c r="I14" s="161">
        <v>467.70000000000005</v>
      </c>
      <c r="J14" s="161">
        <v>2</v>
      </c>
      <c r="K14" s="167"/>
      <c r="M14" s="10"/>
      <c r="N14" s="10"/>
      <c r="O14" s="10"/>
      <c r="P14" s="10"/>
      <c r="Q14" s="10"/>
      <c r="R14" s="10"/>
      <c r="S14" s="10"/>
      <c r="T14" s="10"/>
      <c r="U14" s="10"/>
      <c r="BD14" s="161" t="s">
        <v>183</v>
      </c>
      <c r="BE14" s="161" t="s">
        <v>243</v>
      </c>
      <c r="BF14" s="161">
        <v>78</v>
      </c>
      <c r="BG14" s="161">
        <v>79</v>
      </c>
      <c r="BH14" s="161">
        <v>84</v>
      </c>
      <c r="BI14" s="161">
        <v>83</v>
      </c>
      <c r="BJ14" s="161">
        <v>73</v>
      </c>
      <c r="BK14" s="161">
        <v>84</v>
      </c>
      <c r="BL14" s="167">
        <v>481</v>
      </c>
      <c r="BM14">
        <v>1</v>
      </c>
    </row>
    <row r="15" spans="1:65" x14ac:dyDescent="0.15">
      <c r="A15" s="161" t="s">
        <v>129</v>
      </c>
      <c r="B15" s="161" t="s">
        <v>236</v>
      </c>
      <c r="C15" s="161">
        <v>98.4</v>
      </c>
      <c r="D15" s="161">
        <v>98.3</v>
      </c>
      <c r="E15" s="161">
        <v>97.9</v>
      </c>
      <c r="F15" s="161">
        <v>97.7</v>
      </c>
      <c r="G15" s="161">
        <v>102.1</v>
      </c>
      <c r="H15" s="161">
        <v>97.8</v>
      </c>
      <c r="I15" s="161">
        <v>592.19999999999993</v>
      </c>
      <c r="J15" s="161">
        <v>25</v>
      </c>
      <c r="K15" s="167"/>
      <c r="V15" s="13"/>
      <c r="BD15" s="161" t="s">
        <v>1031</v>
      </c>
      <c r="BE15" s="161" t="s">
        <v>243</v>
      </c>
      <c r="BF15" s="161">
        <v>89</v>
      </c>
      <c r="BG15" s="161">
        <v>86</v>
      </c>
      <c r="BH15" s="161">
        <v>73</v>
      </c>
      <c r="BI15" s="161">
        <v>70</v>
      </c>
      <c r="BJ15" s="161">
        <v>80</v>
      </c>
      <c r="BK15" s="161">
        <v>81</v>
      </c>
      <c r="BL15" s="167">
        <v>479</v>
      </c>
      <c r="BM15">
        <v>4</v>
      </c>
    </row>
    <row r="16" spans="1:65" x14ac:dyDescent="0.15">
      <c r="A16" s="161" t="s">
        <v>337</v>
      </c>
      <c r="B16" s="161" t="s">
        <v>241</v>
      </c>
      <c r="C16" s="161">
        <v>89</v>
      </c>
      <c r="D16" s="161">
        <v>94</v>
      </c>
      <c r="E16" s="161">
        <v>97.3</v>
      </c>
      <c r="F16" s="161">
        <v>98.2</v>
      </c>
      <c r="G16" s="161">
        <v>98.2</v>
      </c>
      <c r="H16" s="161">
        <v>94.8</v>
      </c>
      <c r="I16" s="161">
        <v>571.5</v>
      </c>
      <c r="J16" s="161">
        <v>14</v>
      </c>
      <c r="K16" s="167"/>
      <c r="V16" s="13"/>
      <c r="BD16" s="161" t="s">
        <v>223</v>
      </c>
      <c r="BE16" s="161" t="s">
        <v>248</v>
      </c>
      <c r="BF16" s="161">
        <v>78</v>
      </c>
      <c r="BG16" s="161">
        <v>82</v>
      </c>
      <c r="BH16" s="161">
        <v>80</v>
      </c>
      <c r="BI16" s="161">
        <v>73</v>
      </c>
      <c r="BJ16" s="161">
        <v>76</v>
      </c>
      <c r="BK16" s="161">
        <v>90</v>
      </c>
      <c r="BL16" s="167">
        <v>479</v>
      </c>
      <c r="BM16">
        <v>3</v>
      </c>
    </row>
    <row r="17" spans="1:65" x14ac:dyDescent="0.15">
      <c r="A17" s="161" t="s">
        <v>173</v>
      </c>
      <c r="B17" s="161" t="s">
        <v>243</v>
      </c>
      <c r="C17" s="161">
        <v>87.2</v>
      </c>
      <c r="D17" s="161">
        <v>98.2</v>
      </c>
      <c r="E17" s="161">
        <v>92.3</v>
      </c>
      <c r="F17" s="161">
        <v>89.5</v>
      </c>
      <c r="G17" s="161">
        <v>95.1</v>
      </c>
      <c r="H17" s="161">
        <v>95.5</v>
      </c>
      <c r="I17" s="161">
        <v>557.79999999999995</v>
      </c>
      <c r="J17" s="161">
        <v>9</v>
      </c>
      <c r="K17" s="167"/>
      <c r="BD17" s="161" t="s">
        <v>182</v>
      </c>
      <c r="BE17" s="161" t="s">
        <v>243</v>
      </c>
      <c r="BF17" s="161">
        <v>81</v>
      </c>
      <c r="BG17" s="161">
        <v>80</v>
      </c>
      <c r="BH17" s="161">
        <v>80</v>
      </c>
      <c r="BI17" s="161">
        <v>83</v>
      </c>
      <c r="BJ17" s="161">
        <v>79</v>
      </c>
      <c r="BK17" s="161">
        <v>69</v>
      </c>
      <c r="BL17" s="167">
        <v>472</v>
      </c>
      <c r="BM17">
        <v>3</v>
      </c>
    </row>
    <row r="18" spans="1:65" x14ac:dyDescent="0.15">
      <c r="A18" s="161" t="s">
        <v>314</v>
      </c>
      <c r="B18" s="161" t="s">
        <v>232</v>
      </c>
      <c r="C18" s="161">
        <v>92.9</v>
      </c>
      <c r="D18" s="161">
        <v>87.6</v>
      </c>
      <c r="E18" s="161">
        <v>90.1</v>
      </c>
      <c r="F18" s="161">
        <v>89.8</v>
      </c>
      <c r="G18" s="161">
        <v>86.3</v>
      </c>
      <c r="H18" s="161">
        <v>85.9</v>
      </c>
      <c r="I18" s="161">
        <v>532.6</v>
      </c>
      <c r="J18" s="161">
        <v>8</v>
      </c>
      <c r="K18" s="167"/>
      <c r="BD18" s="161" t="s">
        <v>554</v>
      </c>
      <c r="BE18" s="161" t="s">
        <v>248</v>
      </c>
      <c r="BF18" s="161">
        <v>84</v>
      </c>
      <c r="BG18" s="161">
        <v>70</v>
      </c>
      <c r="BH18" s="161">
        <v>80</v>
      </c>
      <c r="BI18" s="161">
        <v>80</v>
      </c>
      <c r="BJ18" s="161">
        <v>76</v>
      </c>
      <c r="BK18" s="161">
        <v>81</v>
      </c>
      <c r="BL18" s="167">
        <v>471</v>
      </c>
      <c r="BM18">
        <v>5</v>
      </c>
    </row>
    <row r="19" spans="1:65" x14ac:dyDescent="0.15">
      <c r="A19" s="161" t="s">
        <v>254</v>
      </c>
      <c r="B19" s="161" t="s">
        <v>423</v>
      </c>
      <c r="C19" s="161">
        <v>102.6</v>
      </c>
      <c r="D19" s="161">
        <v>102.8</v>
      </c>
      <c r="E19" s="161">
        <v>100.9</v>
      </c>
      <c r="F19" s="161">
        <v>101.6</v>
      </c>
      <c r="G19" s="161">
        <v>103.5</v>
      </c>
      <c r="H19" s="161">
        <v>102.3</v>
      </c>
      <c r="I19" s="161">
        <v>613.69999999999993</v>
      </c>
      <c r="J19" s="161">
        <v>38</v>
      </c>
      <c r="K19" s="167"/>
      <c r="BD19" s="161" t="s">
        <v>1032</v>
      </c>
      <c r="BE19" s="161" t="s">
        <v>241</v>
      </c>
      <c r="BF19" s="161">
        <v>74</v>
      </c>
      <c r="BG19" s="161">
        <v>84</v>
      </c>
      <c r="BH19" s="161">
        <v>73</v>
      </c>
      <c r="BI19" s="161">
        <v>76</v>
      </c>
      <c r="BJ19" s="161">
        <v>80</v>
      </c>
      <c r="BK19" s="161">
        <v>83</v>
      </c>
      <c r="BL19" s="167">
        <v>470</v>
      </c>
      <c r="BM19">
        <v>1</v>
      </c>
    </row>
    <row r="20" spans="1:65" x14ac:dyDescent="0.15">
      <c r="A20" s="161" t="s">
        <v>284</v>
      </c>
      <c r="B20" s="161" t="s">
        <v>241</v>
      </c>
      <c r="C20" s="161">
        <v>95</v>
      </c>
      <c r="D20" s="161">
        <v>96.1</v>
      </c>
      <c r="E20" s="161">
        <v>94.5</v>
      </c>
      <c r="F20" s="161">
        <v>97.8</v>
      </c>
      <c r="G20" s="161">
        <v>100.1</v>
      </c>
      <c r="H20" s="161">
        <v>94.2</v>
      </c>
      <c r="I20" s="161">
        <v>577.70000000000005</v>
      </c>
      <c r="J20" s="161">
        <v>15</v>
      </c>
      <c r="K20" s="167"/>
      <c r="BD20" s="161" t="s">
        <v>536</v>
      </c>
      <c r="BE20" s="161" t="s">
        <v>232</v>
      </c>
      <c r="BF20" s="161">
        <v>78</v>
      </c>
      <c r="BG20" s="161">
        <v>82</v>
      </c>
      <c r="BH20" s="161">
        <v>80</v>
      </c>
      <c r="BI20" s="161">
        <v>84</v>
      </c>
      <c r="BJ20" s="161">
        <v>73</v>
      </c>
      <c r="BK20" s="161">
        <v>72</v>
      </c>
      <c r="BL20" s="167">
        <v>469</v>
      </c>
      <c r="BM20">
        <v>2</v>
      </c>
    </row>
    <row r="21" spans="1:65" x14ac:dyDescent="0.15">
      <c r="A21" s="161" t="s">
        <v>513</v>
      </c>
      <c r="B21" s="161" t="s">
        <v>232</v>
      </c>
      <c r="C21" s="161">
        <v>83.1</v>
      </c>
      <c r="D21" s="161">
        <v>89.9</v>
      </c>
      <c r="E21" s="161">
        <v>90.2</v>
      </c>
      <c r="F21" s="161">
        <v>80</v>
      </c>
      <c r="G21" s="161">
        <v>78.3</v>
      </c>
      <c r="H21" s="161">
        <v>88.8</v>
      </c>
      <c r="I21" s="161">
        <v>510.3</v>
      </c>
      <c r="J21" s="161">
        <v>6</v>
      </c>
      <c r="K21" s="167"/>
      <c r="BD21" s="161" t="s">
        <v>255</v>
      </c>
      <c r="BE21" s="161" t="s">
        <v>423</v>
      </c>
      <c r="BF21" s="161">
        <v>81</v>
      </c>
      <c r="BG21" s="161">
        <v>77</v>
      </c>
      <c r="BH21" s="161">
        <v>77</v>
      </c>
      <c r="BI21" s="161">
        <v>74</v>
      </c>
      <c r="BJ21" s="161">
        <v>79</v>
      </c>
      <c r="BK21" s="161">
        <v>76</v>
      </c>
      <c r="BL21" s="167">
        <v>464</v>
      </c>
      <c r="BM21">
        <v>4</v>
      </c>
    </row>
    <row r="22" spans="1:65" x14ac:dyDescent="0.15">
      <c r="A22" s="161" t="s">
        <v>217</v>
      </c>
      <c r="B22" s="161" t="s">
        <v>248</v>
      </c>
      <c r="C22" s="161">
        <v>94</v>
      </c>
      <c r="D22" s="161">
        <v>94.7</v>
      </c>
      <c r="E22" s="161">
        <v>94.3</v>
      </c>
      <c r="F22" s="161">
        <v>91</v>
      </c>
      <c r="G22" s="161">
        <v>89</v>
      </c>
      <c r="H22" s="161">
        <v>92.5</v>
      </c>
      <c r="I22" s="161">
        <v>555.5</v>
      </c>
      <c r="J22" s="161">
        <v>9</v>
      </c>
      <c r="K22" s="167"/>
      <c r="BD22" s="161" t="s">
        <v>563</v>
      </c>
      <c r="BE22" s="161" t="s">
        <v>234</v>
      </c>
      <c r="BF22" s="161">
        <v>71</v>
      </c>
      <c r="BG22" s="161">
        <v>72</v>
      </c>
      <c r="BH22" s="161">
        <v>83</v>
      </c>
      <c r="BI22" s="161">
        <v>79</v>
      </c>
      <c r="BJ22" s="161">
        <v>76</v>
      </c>
      <c r="BK22" s="161">
        <v>83</v>
      </c>
      <c r="BL22" s="167">
        <v>464</v>
      </c>
      <c r="BM22">
        <v>2</v>
      </c>
    </row>
    <row r="23" spans="1:65" x14ac:dyDescent="0.15">
      <c r="A23" s="161" t="s">
        <v>285</v>
      </c>
      <c r="B23" s="161" t="s">
        <v>234</v>
      </c>
      <c r="C23" s="161">
        <v>93.2</v>
      </c>
      <c r="D23" s="161">
        <v>96.2</v>
      </c>
      <c r="E23" s="161">
        <v>95.1</v>
      </c>
      <c r="F23" s="161">
        <v>95.8</v>
      </c>
      <c r="G23" s="161">
        <v>95.1</v>
      </c>
      <c r="H23" s="161">
        <v>91.3</v>
      </c>
      <c r="I23" s="161">
        <v>566.69999999999993</v>
      </c>
      <c r="J23" s="161">
        <v>12</v>
      </c>
      <c r="K23" s="167"/>
      <c r="BD23" s="161" t="s">
        <v>1033</v>
      </c>
      <c r="BE23" s="161" t="s">
        <v>547</v>
      </c>
      <c r="BF23" s="161">
        <v>74</v>
      </c>
      <c r="BG23" s="161">
        <v>74</v>
      </c>
      <c r="BH23" s="161">
        <v>84</v>
      </c>
      <c r="BI23" s="161">
        <v>77</v>
      </c>
      <c r="BJ23" s="161">
        <v>73</v>
      </c>
      <c r="BK23" s="161">
        <v>78</v>
      </c>
      <c r="BL23" s="167">
        <v>460</v>
      </c>
      <c r="BM23">
        <v>2</v>
      </c>
    </row>
    <row r="24" spans="1:65" x14ac:dyDescent="0.15">
      <c r="A24" s="161" t="s">
        <v>299</v>
      </c>
      <c r="B24" s="161" t="s">
        <v>245</v>
      </c>
      <c r="C24" s="161">
        <v>95.4</v>
      </c>
      <c r="D24" s="161">
        <v>86</v>
      </c>
      <c r="E24" s="161">
        <v>87.1</v>
      </c>
      <c r="F24" s="161">
        <v>87.7</v>
      </c>
      <c r="G24" s="161">
        <v>92.2</v>
      </c>
      <c r="H24" s="161">
        <v>84.9</v>
      </c>
      <c r="I24" s="161">
        <v>533.29999999999995</v>
      </c>
      <c r="J24" s="161">
        <v>8</v>
      </c>
      <c r="K24" s="167"/>
      <c r="BD24" s="161" t="s">
        <v>227</v>
      </c>
      <c r="BE24" s="161" t="s">
        <v>248</v>
      </c>
      <c r="BF24" s="161">
        <v>74</v>
      </c>
      <c r="BG24" s="161">
        <v>77</v>
      </c>
      <c r="BH24" s="161">
        <v>73</v>
      </c>
      <c r="BI24" s="161">
        <v>75</v>
      </c>
      <c r="BJ24" s="161">
        <v>73</v>
      </c>
      <c r="BK24" s="161">
        <v>82</v>
      </c>
      <c r="BL24" s="167">
        <v>454</v>
      </c>
      <c r="BM24">
        <v>0</v>
      </c>
    </row>
    <row r="25" spans="1:65" x14ac:dyDescent="0.15">
      <c r="A25" s="161" t="s">
        <v>322</v>
      </c>
      <c r="B25" s="161" t="s">
        <v>241</v>
      </c>
      <c r="C25" s="161">
        <v>97.4</v>
      </c>
      <c r="D25" s="161">
        <v>98</v>
      </c>
      <c r="E25" s="161">
        <v>95.7</v>
      </c>
      <c r="F25" s="161">
        <v>97.2</v>
      </c>
      <c r="G25" s="161">
        <v>98.4</v>
      </c>
      <c r="H25" s="161">
        <v>95.8</v>
      </c>
      <c r="I25" s="161">
        <v>582.5</v>
      </c>
      <c r="J25" s="161">
        <v>19</v>
      </c>
      <c r="K25" s="167"/>
      <c r="BD25" s="161" t="s">
        <v>559</v>
      </c>
      <c r="BE25" s="161" t="s">
        <v>234</v>
      </c>
      <c r="BF25" s="161">
        <v>75</v>
      </c>
      <c r="BG25" s="161">
        <v>78</v>
      </c>
      <c r="BH25" s="161">
        <v>70</v>
      </c>
      <c r="BI25" s="161">
        <v>79</v>
      </c>
      <c r="BJ25" s="161">
        <v>63</v>
      </c>
      <c r="BK25" s="161">
        <v>79</v>
      </c>
      <c r="BL25" s="167">
        <v>444</v>
      </c>
      <c r="BM25">
        <v>0</v>
      </c>
    </row>
    <row r="26" spans="1:65" x14ac:dyDescent="0.15">
      <c r="A26" s="161" t="s">
        <v>174</v>
      </c>
      <c r="B26" s="161" t="s">
        <v>243</v>
      </c>
      <c r="C26" s="161">
        <v>92.7</v>
      </c>
      <c r="D26" s="161">
        <v>94.7</v>
      </c>
      <c r="E26" s="161">
        <v>98.5</v>
      </c>
      <c r="F26" s="161">
        <v>95.3</v>
      </c>
      <c r="G26" s="161">
        <v>96.1</v>
      </c>
      <c r="H26" s="161">
        <v>96.5</v>
      </c>
      <c r="I26" s="161">
        <v>573.79999999999995</v>
      </c>
      <c r="J26" s="161">
        <v>13</v>
      </c>
      <c r="K26" s="167"/>
      <c r="BD26" s="161" t="s">
        <v>564</v>
      </c>
      <c r="BE26" s="161" t="s">
        <v>234</v>
      </c>
      <c r="BF26" s="161">
        <v>73</v>
      </c>
      <c r="BG26" s="161">
        <v>72</v>
      </c>
      <c r="BH26" s="161">
        <v>76</v>
      </c>
      <c r="BI26" s="161">
        <v>71</v>
      </c>
      <c r="BJ26" s="161">
        <v>76</v>
      </c>
      <c r="BK26" s="161">
        <v>73</v>
      </c>
      <c r="BL26" s="167">
        <v>441</v>
      </c>
      <c r="BM26">
        <v>2</v>
      </c>
    </row>
    <row r="27" spans="1:65" x14ac:dyDescent="0.15">
      <c r="A27" s="161" t="s">
        <v>199</v>
      </c>
      <c r="B27" s="161" t="s">
        <v>1021</v>
      </c>
      <c r="C27" s="161">
        <v>91</v>
      </c>
      <c r="D27" s="161">
        <v>88.2</v>
      </c>
      <c r="E27" s="161">
        <v>85.6</v>
      </c>
      <c r="F27" s="161">
        <v>87.4</v>
      </c>
      <c r="G27" s="161">
        <v>92.8</v>
      </c>
      <c r="H27" s="161">
        <v>91</v>
      </c>
      <c r="I27" s="161">
        <v>536</v>
      </c>
      <c r="J27" s="161">
        <v>9</v>
      </c>
      <c r="K27" s="167"/>
      <c r="BD27" s="161" t="s">
        <v>1034</v>
      </c>
      <c r="BE27" s="161" t="s">
        <v>234</v>
      </c>
      <c r="BF27" s="161">
        <v>77</v>
      </c>
      <c r="BG27" s="161">
        <v>71</v>
      </c>
      <c r="BH27" s="161">
        <v>82</v>
      </c>
      <c r="BI27" s="161">
        <v>78</v>
      </c>
      <c r="BJ27" s="161">
        <v>66</v>
      </c>
      <c r="BK27" s="161">
        <v>67</v>
      </c>
      <c r="BL27" s="167">
        <v>441</v>
      </c>
      <c r="BM27">
        <v>0</v>
      </c>
    </row>
    <row r="28" spans="1:65" x14ac:dyDescent="0.15">
      <c r="A28" s="161" t="s">
        <v>261</v>
      </c>
      <c r="B28" s="161" t="s">
        <v>241</v>
      </c>
      <c r="C28" s="161">
        <v>98.2</v>
      </c>
      <c r="D28" s="161">
        <v>102.3</v>
      </c>
      <c r="E28" s="161">
        <v>100.9</v>
      </c>
      <c r="F28" s="161">
        <v>101.3</v>
      </c>
      <c r="G28" s="161">
        <v>102.5</v>
      </c>
      <c r="H28" s="161">
        <v>97.5</v>
      </c>
      <c r="I28" s="161">
        <v>602.70000000000005</v>
      </c>
      <c r="J28" s="161">
        <v>29</v>
      </c>
      <c r="K28" s="167"/>
      <c r="BD28" s="161" t="s">
        <v>1035</v>
      </c>
      <c r="BE28" s="161" t="s">
        <v>245</v>
      </c>
      <c r="BF28" s="161">
        <v>70</v>
      </c>
      <c r="BG28" s="161">
        <v>73</v>
      </c>
      <c r="BH28" s="161">
        <v>67</v>
      </c>
      <c r="BI28" s="161">
        <v>78</v>
      </c>
      <c r="BJ28" s="161">
        <v>76</v>
      </c>
      <c r="BK28" s="161">
        <v>74</v>
      </c>
      <c r="BL28" s="167">
        <v>438</v>
      </c>
      <c r="BM28">
        <v>0</v>
      </c>
    </row>
    <row r="29" spans="1:65" x14ac:dyDescent="0.15">
      <c r="A29" s="161" t="s">
        <v>300</v>
      </c>
      <c r="B29" s="161" t="s">
        <v>234</v>
      </c>
      <c r="C29" s="161">
        <v>96.6</v>
      </c>
      <c r="D29" s="161">
        <v>94.6</v>
      </c>
      <c r="E29" s="161">
        <v>98.6</v>
      </c>
      <c r="F29" s="161">
        <v>95.6</v>
      </c>
      <c r="G29" s="161">
        <v>90.1</v>
      </c>
      <c r="H29" s="161">
        <v>98.1</v>
      </c>
      <c r="I29" s="161">
        <v>573.6</v>
      </c>
      <c r="J29" s="161">
        <v>15</v>
      </c>
      <c r="K29" s="167"/>
      <c r="BD29" s="161" t="s">
        <v>557</v>
      </c>
      <c r="BE29" s="161" t="s">
        <v>417</v>
      </c>
      <c r="BF29" s="161">
        <v>71</v>
      </c>
      <c r="BG29" s="161">
        <v>82</v>
      </c>
      <c r="BH29" s="161">
        <v>73</v>
      </c>
      <c r="BI29" s="161">
        <v>78</v>
      </c>
      <c r="BJ29" s="161">
        <v>68</v>
      </c>
      <c r="BK29" s="161">
        <v>65</v>
      </c>
      <c r="BL29" s="167">
        <v>437</v>
      </c>
      <c r="BM29">
        <v>1</v>
      </c>
    </row>
    <row r="30" spans="1:65" x14ac:dyDescent="0.15">
      <c r="A30" s="161" t="s">
        <v>334</v>
      </c>
      <c r="B30" s="161" t="s">
        <v>241</v>
      </c>
      <c r="C30" s="161">
        <v>89.5</v>
      </c>
      <c r="D30" s="161">
        <v>93.7</v>
      </c>
      <c r="E30" s="161">
        <v>88.6</v>
      </c>
      <c r="F30" s="161">
        <v>93</v>
      </c>
      <c r="G30" s="161">
        <v>84</v>
      </c>
      <c r="H30" s="161">
        <v>91.7</v>
      </c>
      <c r="I30" s="161">
        <v>540.5</v>
      </c>
      <c r="J30" s="161">
        <v>9</v>
      </c>
      <c r="K30" s="167"/>
      <c r="BD30" s="161" t="s">
        <v>179</v>
      </c>
      <c r="BE30" s="161" t="s">
        <v>243</v>
      </c>
      <c r="BF30" s="161">
        <v>65</v>
      </c>
      <c r="BG30" s="161">
        <v>77</v>
      </c>
      <c r="BH30" s="161">
        <v>83</v>
      </c>
      <c r="BI30" s="161">
        <v>84</v>
      </c>
      <c r="BJ30" s="161">
        <v>62</v>
      </c>
      <c r="BK30" s="161">
        <v>66</v>
      </c>
      <c r="BL30" s="167">
        <v>437</v>
      </c>
      <c r="BM30">
        <v>2</v>
      </c>
    </row>
    <row r="31" spans="1:65" x14ac:dyDescent="0.15">
      <c r="A31" s="161" t="s">
        <v>257</v>
      </c>
      <c r="B31" s="161" t="s">
        <v>419</v>
      </c>
      <c r="C31" s="161">
        <v>101</v>
      </c>
      <c r="D31" s="161">
        <v>100.9</v>
      </c>
      <c r="E31" s="161">
        <v>102.1</v>
      </c>
      <c r="F31" s="161">
        <v>102</v>
      </c>
      <c r="G31" s="161">
        <v>101.4</v>
      </c>
      <c r="H31" s="161">
        <v>101.4</v>
      </c>
      <c r="I31" s="161">
        <v>608.79999999999995</v>
      </c>
      <c r="J31" s="161">
        <v>34</v>
      </c>
      <c r="K31" s="167"/>
      <c r="BD31" s="161" t="s">
        <v>1036</v>
      </c>
      <c r="BE31" s="161" t="s">
        <v>241</v>
      </c>
      <c r="BF31" s="161">
        <v>71</v>
      </c>
      <c r="BG31" s="161">
        <v>75</v>
      </c>
      <c r="BH31" s="161">
        <v>68</v>
      </c>
      <c r="BI31" s="161">
        <v>64</v>
      </c>
      <c r="BJ31" s="161">
        <v>80</v>
      </c>
      <c r="BK31" s="161">
        <v>76</v>
      </c>
      <c r="BL31" s="167">
        <v>434</v>
      </c>
      <c r="BM31">
        <v>2</v>
      </c>
    </row>
    <row r="32" spans="1:65" x14ac:dyDescent="0.15">
      <c r="A32" s="161" t="s">
        <v>301</v>
      </c>
      <c r="B32" s="161" t="s">
        <v>232</v>
      </c>
      <c r="C32" s="161">
        <v>96.2</v>
      </c>
      <c r="D32" s="161">
        <v>96.8</v>
      </c>
      <c r="E32" s="161">
        <v>90.4</v>
      </c>
      <c r="F32" s="161">
        <v>90.5</v>
      </c>
      <c r="G32" s="161">
        <v>94.7</v>
      </c>
      <c r="H32" s="161">
        <v>92.5</v>
      </c>
      <c r="I32" s="161">
        <v>561.09999999999991</v>
      </c>
      <c r="J32" s="161">
        <v>12</v>
      </c>
      <c r="K32" s="167"/>
      <c r="BD32" s="161" t="s">
        <v>1037</v>
      </c>
      <c r="BE32" s="161" t="s">
        <v>248</v>
      </c>
      <c r="BF32" s="161">
        <v>72</v>
      </c>
      <c r="BG32" s="161">
        <v>61</v>
      </c>
      <c r="BH32" s="161">
        <v>73</v>
      </c>
      <c r="BI32" s="161">
        <v>64</v>
      </c>
      <c r="BJ32" s="161">
        <v>74</v>
      </c>
      <c r="BK32" s="161">
        <v>77</v>
      </c>
      <c r="BL32" s="167">
        <v>421</v>
      </c>
      <c r="BM32">
        <v>4</v>
      </c>
    </row>
    <row r="33" spans="1:65" x14ac:dyDescent="0.15">
      <c r="A33" s="161" t="s">
        <v>315</v>
      </c>
      <c r="B33" s="161" t="s">
        <v>234</v>
      </c>
      <c r="C33" s="161">
        <v>89.4</v>
      </c>
      <c r="D33" s="161">
        <v>94.1</v>
      </c>
      <c r="E33" s="161">
        <v>92</v>
      </c>
      <c r="F33" s="161">
        <v>90.6</v>
      </c>
      <c r="G33" s="161">
        <v>90.8</v>
      </c>
      <c r="H33" s="161">
        <v>91.7</v>
      </c>
      <c r="I33" s="161">
        <v>548.6</v>
      </c>
      <c r="J33" s="161">
        <v>10</v>
      </c>
      <c r="K33" s="167"/>
      <c r="BD33" s="161" t="s">
        <v>1038</v>
      </c>
      <c r="BE33" s="161" t="s">
        <v>547</v>
      </c>
      <c r="BF33" s="161">
        <v>76</v>
      </c>
      <c r="BG33" s="161">
        <v>66</v>
      </c>
      <c r="BH33" s="161">
        <v>69</v>
      </c>
      <c r="BI33" s="161">
        <v>69</v>
      </c>
      <c r="BJ33" s="161">
        <v>73</v>
      </c>
      <c r="BK33" s="161">
        <v>67</v>
      </c>
      <c r="BL33" s="167">
        <v>420</v>
      </c>
      <c r="BM33">
        <v>0</v>
      </c>
    </row>
    <row r="34" spans="1:65" x14ac:dyDescent="0.15">
      <c r="A34" s="161" t="s">
        <v>215</v>
      </c>
      <c r="B34" s="161" t="s">
        <v>248</v>
      </c>
      <c r="C34" s="161">
        <v>88.9</v>
      </c>
      <c r="D34" s="161">
        <v>96.9</v>
      </c>
      <c r="E34" s="161">
        <v>94.2</v>
      </c>
      <c r="F34" s="161">
        <v>86.7</v>
      </c>
      <c r="G34" s="161">
        <v>97.6</v>
      </c>
      <c r="H34" s="161">
        <v>86.7</v>
      </c>
      <c r="I34" s="161">
        <v>551</v>
      </c>
      <c r="J34" s="161">
        <v>11</v>
      </c>
      <c r="K34" s="167"/>
      <c r="BD34" s="161" t="s">
        <v>200</v>
      </c>
      <c r="BE34" s="161" t="s">
        <v>1021</v>
      </c>
      <c r="BF34" s="161">
        <v>52</v>
      </c>
      <c r="BG34" s="161">
        <v>72</v>
      </c>
      <c r="BH34" s="161">
        <v>65</v>
      </c>
      <c r="BI34" s="161">
        <v>76</v>
      </c>
      <c r="BJ34" s="161">
        <v>72</v>
      </c>
      <c r="BK34" s="161">
        <v>81</v>
      </c>
      <c r="BL34" s="167">
        <v>418</v>
      </c>
      <c r="BM34">
        <v>0</v>
      </c>
    </row>
    <row r="35" spans="1:65" x14ac:dyDescent="0.15">
      <c r="A35" s="161" t="s">
        <v>472</v>
      </c>
      <c r="B35" s="161" t="s">
        <v>232</v>
      </c>
      <c r="C35" s="161">
        <v>94.3</v>
      </c>
      <c r="D35" s="161">
        <v>96.6</v>
      </c>
      <c r="E35" s="161">
        <v>94.8</v>
      </c>
      <c r="F35" s="161">
        <v>95.3</v>
      </c>
      <c r="G35" s="161">
        <v>93.3</v>
      </c>
      <c r="H35" s="161">
        <v>94.6</v>
      </c>
      <c r="I35" s="161">
        <v>568.9</v>
      </c>
      <c r="J35" s="161">
        <v>12</v>
      </c>
      <c r="K35" s="167"/>
      <c r="BD35" s="161" t="s">
        <v>1025</v>
      </c>
      <c r="BE35" s="161" t="s">
        <v>423</v>
      </c>
      <c r="BF35" s="161">
        <v>71</v>
      </c>
      <c r="BG35" s="161">
        <v>79</v>
      </c>
      <c r="BH35" s="161">
        <v>61</v>
      </c>
      <c r="BI35" s="161">
        <v>66</v>
      </c>
      <c r="BJ35" s="161">
        <v>67</v>
      </c>
      <c r="BK35" s="161">
        <v>67</v>
      </c>
      <c r="BL35" s="167">
        <v>411</v>
      </c>
      <c r="BM35">
        <v>1</v>
      </c>
    </row>
    <row r="36" spans="1:65" x14ac:dyDescent="0.15">
      <c r="A36" s="161" t="s">
        <v>1022</v>
      </c>
      <c r="B36" s="161" t="s">
        <v>236</v>
      </c>
      <c r="C36" s="161">
        <v>84</v>
      </c>
      <c r="D36" s="161">
        <v>95.9</v>
      </c>
      <c r="E36" s="161">
        <v>92.8</v>
      </c>
      <c r="F36" s="161">
        <v>88.3</v>
      </c>
      <c r="G36" s="161">
        <v>90.5</v>
      </c>
      <c r="H36" s="161">
        <v>84.3</v>
      </c>
      <c r="I36" s="161">
        <v>535.79999999999995</v>
      </c>
      <c r="J36" s="161">
        <v>9</v>
      </c>
      <c r="K36" s="167"/>
      <c r="BD36" s="161" t="s">
        <v>558</v>
      </c>
      <c r="BE36" s="161" t="s">
        <v>241</v>
      </c>
      <c r="BF36" s="161">
        <v>67</v>
      </c>
      <c r="BG36" s="161">
        <v>69</v>
      </c>
      <c r="BH36" s="161">
        <v>64</v>
      </c>
      <c r="BI36" s="161">
        <v>75</v>
      </c>
      <c r="BJ36" s="161">
        <v>70</v>
      </c>
      <c r="BK36" s="161">
        <v>63</v>
      </c>
      <c r="BL36" s="167">
        <v>408</v>
      </c>
      <c r="BM36">
        <v>0</v>
      </c>
    </row>
    <row r="37" spans="1:65" x14ac:dyDescent="0.15">
      <c r="A37" s="161" t="s">
        <v>175</v>
      </c>
      <c r="B37" s="161" t="s">
        <v>243</v>
      </c>
      <c r="C37" s="161">
        <v>96.6</v>
      </c>
      <c r="D37" s="161">
        <v>97.2</v>
      </c>
      <c r="E37" s="161">
        <v>96.3</v>
      </c>
      <c r="F37" s="161">
        <v>98.3</v>
      </c>
      <c r="G37" s="161">
        <v>98.2</v>
      </c>
      <c r="H37" s="161">
        <v>96.6</v>
      </c>
      <c r="I37" s="161">
        <v>583.20000000000005</v>
      </c>
      <c r="J37" s="161">
        <v>19</v>
      </c>
      <c r="K37" s="167"/>
      <c r="BD37" s="161" t="s">
        <v>555</v>
      </c>
      <c r="BE37" s="161" t="s">
        <v>245</v>
      </c>
      <c r="BF37" s="161">
        <v>77</v>
      </c>
      <c r="BG37" s="161">
        <v>61</v>
      </c>
      <c r="BH37" s="161">
        <v>58</v>
      </c>
      <c r="BI37" s="161">
        <v>70</v>
      </c>
      <c r="BJ37" s="161">
        <v>53</v>
      </c>
      <c r="BK37" s="161">
        <v>74</v>
      </c>
      <c r="BL37" s="167">
        <v>393</v>
      </c>
      <c r="BM37">
        <v>0</v>
      </c>
    </row>
    <row r="38" spans="1:65" x14ac:dyDescent="0.15">
      <c r="A38" s="161" t="s">
        <v>319</v>
      </c>
      <c r="B38" s="161" t="s">
        <v>423</v>
      </c>
      <c r="C38" s="161">
        <v>96.5</v>
      </c>
      <c r="D38" s="161">
        <v>93</v>
      </c>
      <c r="E38" s="161">
        <v>97.7</v>
      </c>
      <c r="F38" s="161">
        <v>94.8</v>
      </c>
      <c r="G38" s="161">
        <v>95.5</v>
      </c>
      <c r="H38" s="161">
        <v>97.2</v>
      </c>
      <c r="I38" s="161">
        <v>574.70000000000005</v>
      </c>
      <c r="J38" s="161">
        <v>16</v>
      </c>
      <c r="K38" s="167"/>
      <c r="BD38" s="161" t="s">
        <v>230</v>
      </c>
      <c r="BE38" s="161" t="s">
        <v>248</v>
      </c>
      <c r="BF38" s="161">
        <v>52</v>
      </c>
      <c r="BG38" s="161">
        <v>61</v>
      </c>
      <c r="BH38" s="161">
        <v>75</v>
      </c>
      <c r="BI38" s="161">
        <v>70</v>
      </c>
      <c r="BJ38" s="161">
        <v>74</v>
      </c>
      <c r="BK38" s="161">
        <v>61</v>
      </c>
      <c r="BL38" s="167">
        <v>393</v>
      </c>
      <c r="BM38">
        <v>0</v>
      </c>
    </row>
    <row r="39" spans="1:65" x14ac:dyDescent="0.15">
      <c r="A39" s="161" t="s">
        <v>312</v>
      </c>
      <c r="B39" s="161" t="s">
        <v>245</v>
      </c>
      <c r="C39" s="161">
        <v>97.2</v>
      </c>
      <c r="D39" s="161">
        <v>95.5</v>
      </c>
      <c r="E39" s="161">
        <v>97.2</v>
      </c>
      <c r="F39" s="161">
        <v>93.1</v>
      </c>
      <c r="G39" s="161">
        <v>94.1</v>
      </c>
      <c r="H39" s="161">
        <v>90.4</v>
      </c>
      <c r="I39" s="161">
        <v>567.5</v>
      </c>
      <c r="J39" s="161">
        <v>10</v>
      </c>
      <c r="K39" s="167"/>
      <c r="BD39" s="161" t="s">
        <v>228</v>
      </c>
      <c r="BE39" s="161" t="s">
        <v>248</v>
      </c>
      <c r="BF39" s="161">
        <v>45</v>
      </c>
      <c r="BG39" s="161">
        <v>72</v>
      </c>
      <c r="BH39" s="161">
        <v>47</v>
      </c>
      <c r="BI39" s="161">
        <v>69</v>
      </c>
      <c r="BJ39" s="161">
        <v>78</v>
      </c>
      <c r="BK39" s="161">
        <v>81</v>
      </c>
      <c r="BL39" s="167">
        <v>392</v>
      </c>
      <c r="BM39">
        <v>0</v>
      </c>
    </row>
    <row r="40" spans="1:65" x14ac:dyDescent="0.15">
      <c r="A40" s="161" t="s">
        <v>296</v>
      </c>
      <c r="B40" s="161" t="s">
        <v>417</v>
      </c>
      <c r="C40" s="161">
        <v>96.1</v>
      </c>
      <c r="D40" s="161">
        <v>90.5</v>
      </c>
      <c r="E40" s="161">
        <v>90.9</v>
      </c>
      <c r="F40" s="161">
        <v>97.8</v>
      </c>
      <c r="G40" s="161">
        <v>96.8</v>
      </c>
      <c r="H40" s="161">
        <v>98.1</v>
      </c>
      <c r="I40" s="161">
        <v>570.20000000000005</v>
      </c>
      <c r="J40" s="161">
        <v>19</v>
      </c>
      <c r="K40" s="167"/>
      <c r="BD40" s="161" t="s">
        <v>222</v>
      </c>
      <c r="BE40" s="161" t="s">
        <v>248</v>
      </c>
      <c r="BF40" s="161">
        <v>65</v>
      </c>
      <c r="BG40" s="161">
        <v>60</v>
      </c>
      <c r="BH40" s="161">
        <v>70</v>
      </c>
      <c r="BI40" s="161">
        <v>66</v>
      </c>
      <c r="BJ40" s="161">
        <v>69</v>
      </c>
      <c r="BK40" s="161">
        <v>62</v>
      </c>
      <c r="BL40" s="167">
        <v>392</v>
      </c>
      <c r="BM40">
        <v>0</v>
      </c>
    </row>
    <row r="41" spans="1:65" x14ac:dyDescent="0.15">
      <c r="A41" s="161" t="s">
        <v>1023</v>
      </c>
      <c r="B41" s="161" t="s">
        <v>518</v>
      </c>
      <c r="C41" s="161">
        <v>104.7</v>
      </c>
      <c r="D41" s="161">
        <v>102.5</v>
      </c>
      <c r="E41" s="161">
        <v>101.8</v>
      </c>
      <c r="F41" s="161">
        <v>98.3</v>
      </c>
      <c r="G41" s="161">
        <v>104</v>
      </c>
      <c r="H41" s="161">
        <v>100.5</v>
      </c>
      <c r="I41" s="161">
        <v>611.79999999999995</v>
      </c>
      <c r="J41" s="161">
        <v>37</v>
      </c>
      <c r="K41" s="167"/>
      <c r="BD41" s="161" t="s">
        <v>499</v>
      </c>
      <c r="BE41" s="161" t="s">
        <v>232</v>
      </c>
      <c r="BF41" s="161">
        <v>68</v>
      </c>
      <c r="BG41" s="161">
        <v>68</v>
      </c>
      <c r="BH41" s="161">
        <v>56</v>
      </c>
      <c r="BI41" s="161">
        <v>55</v>
      </c>
      <c r="BJ41" s="161">
        <v>67</v>
      </c>
      <c r="BK41" s="161">
        <v>69</v>
      </c>
      <c r="BL41" s="167">
        <v>383</v>
      </c>
      <c r="BM41">
        <v>4</v>
      </c>
    </row>
    <row r="42" spans="1:65" x14ac:dyDescent="0.15">
      <c r="A42" s="161" t="s">
        <v>128</v>
      </c>
      <c r="B42" s="161" t="s">
        <v>236</v>
      </c>
      <c r="C42" s="161">
        <v>101.7</v>
      </c>
      <c r="D42" s="161">
        <v>102.5</v>
      </c>
      <c r="E42" s="161">
        <v>97.1</v>
      </c>
      <c r="F42" s="161">
        <v>97.7</v>
      </c>
      <c r="G42" s="161">
        <v>99.7</v>
      </c>
      <c r="H42" s="161">
        <v>103.6</v>
      </c>
      <c r="I42" s="161">
        <v>602.29999999999995</v>
      </c>
      <c r="J42" s="161">
        <v>31</v>
      </c>
      <c r="K42" s="167"/>
      <c r="BD42" s="161" t="s">
        <v>1039</v>
      </c>
      <c r="BE42" s="161" t="s">
        <v>241</v>
      </c>
      <c r="BF42" s="161">
        <v>68</v>
      </c>
      <c r="BG42" s="161">
        <v>55</v>
      </c>
      <c r="BH42" s="161">
        <v>63</v>
      </c>
      <c r="BI42" s="161">
        <v>56</v>
      </c>
      <c r="BJ42" s="161">
        <v>74</v>
      </c>
      <c r="BK42" s="161">
        <v>67</v>
      </c>
      <c r="BL42" s="167">
        <v>383</v>
      </c>
      <c r="BM42">
        <v>1</v>
      </c>
    </row>
    <row r="43" spans="1:65" x14ac:dyDescent="0.15">
      <c r="A43" s="161" t="s">
        <v>277</v>
      </c>
      <c r="B43" s="161" t="s">
        <v>234</v>
      </c>
      <c r="C43" s="161">
        <v>100.4</v>
      </c>
      <c r="D43" s="161">
        <v>100.9</v>
      </c>
      <c r="E43" s="161">
        <v>97.3</v>
      </c>
      <c r="F43" s="161">
        <v>104.3</v>
      </c>
      <c r="G43" s="161">
        <v>99.8</v>
      </c>
      <c r="H43" s="161">
        <v>100</v>
      </c>
      <c r="I43" s="161">
        <v>602.70000000000005</v>
      </c>
      <c r="J43" s="161">
        <v>30</v>
      </c>
      <c r="K43" s="167"/>
      <c r="BD43" s="161" t="s">
        <v>1040</v>
      </c>
      <c r="BE43" s="161" t="s">
        <v>248</v>
      </c>
      <c r="BF43" s="161">
        <v>64</v>
      </c>
      <c r="BG43" s="161">
        <v>76</v>
      </c>
      <c r="BH43" s="161">
        <v>55</v>
      </c>
      <c r="BI43" s="161">
        <v>53</v>
      </c>
      <c r="BJ43" s="161">
        <v>67</v>
      </c>
      <c r="BK43" s="161">
        <v>67</v>
      </c>
      <c r="BL43" s="167">
        <v>382</v>
      </c>
      <c r="BM43">
        <v>1</v>
      </c>
    </row>
    <row r="44" spans="1:65" x14ac:dyDescent="0.15">
      <c r="A44" s="161" t="s">
        <v>1024</v>
      </c>
      <c r="B44" s="161" t="s">
        <v>245</v>
      </c>
      <c r="C44" s="161">
        <v>85</v>
      </c>
      <c r="D44" s="161">
        <v>79.7</v>
      </c>
      <c r="E44" s="161">
        <v>80.400000000000006</v>
      </c>
      <c r="F44" s="161">
        <v>73.400000000000006</v>
      </c>
      <c r="G44" s="161">
        <v>79.599999999999994</v>
      </c>
      <c r="H44" s="161">
        <v>70.8</v>
      </c>
      <c r="I44" s="161">
        <v>468.90000000000003</v>
      </c>
      <c r="J44" s="161">
        <v>5</v>
      </c>
      <c r="K44" s="167"/>
      <c r="BD44" s="161" t="s">
        <v>221</v>
      </c>
      <c r="BE44" s="161" t="s">
        <v>248</v>
      </c>
      <c r="BF44" s="161">
        <v>58</v>
      </c>
      <c r="BG44" s="161">
        <v>62</v>
      </c>
      <c r="BH44" s="161">
        <v>56</v>
      </c>
      <c r="BI44" s="161">
        <v>58</v>
      </c>
      <c r="BJ44" s="161">
        <v>60</v>
      </c>
      <c r="BK44" s="161">
        <v>71</v>
      </c>
      <c r="BL44" s="167">
        <v>365</v>
      </c>
      <c r="BM44">
        <v>0</v>
      </c>
    </row>
    <row r="45" spans="1:65" x14ac:dyDescent="0.15">
      <c r="A45" s="161" t="s">
        <v>216</v>
      </c>
      <c r="B45" s="161" t="s">
        <v>248</v>
      </c>
      <c r="C45" s="161">
        <v>73.5</v>
      </c>
      <c r="D45" s="161">
        <v>72.7</v>
      </c>
      <c r="E45" s="161">
        <v>69.3</v>
      </c>
      <c r="F45" s="161">
        <v>53.8</v>
      </c>
      <c r="G45" s="161">
        <v>37.700000000000003</v>
      </c>
      <c r="H45" s="161">
        <v>57.1</v>
      </c>
      <c r="I45" s="161">
        <v>364.1</v>
      </c>
      <c r="J45" s="161">
        <v>1</v>
      </c>
      <c r="K45" s="167"/>
      <c r="BD45" s="161" t="s">
        <v>184</v>
      </c>
      <c r="BE45" s="161" t="s">
        <v>243</v>
      </c>
      <c r="BF45" s="161">
        <v>65</v>
      </c>
      <c r="BG45" s="161">
        <v>58</v>
      </c>
      <c r="BH45" s="161">
        <v>50</v>
      </c>
      <c r="BI45" s="161">
        <v>65</v>
      </c>
      <c r="BJ45" s="161">
        <v>61</v>
      </c>
      <c r="BK45" s="161">
        <v>60</v>
      </c>
      <c r="BL45" s="167">
        <v>359</v>
      </c>
      <c r="BM45">
        <v>0</v>
      </c>
    </row>
    <row r="46" spans="1:65" x14ac:dyDescent="0.15">
      <c r="A46" s="161" t="s">
        <v>263</v>
      </c>
      <c r="B46" s="161" t="s">
        <v>419</v>
      </c>
      <c r="C46" s="161"/>
      <c r="D46" s="161"/>
      <c r="E46" s="161"/>
      <c r="F46" s="161"/>
      <c r="G46" s="161"/>
      <c r="H46" s="161"/>
      <c r="I46" s="161"/>
      <c r="J46" s="161"/>
      <c r="K46" s="167"/>
      <c r="BD46" s="161" t="s">
        <v>540</v>
      </c>
      <c r="BE46" s="161" t="s">
        <v>232</v>
      </c>
      <c r="BF46" s="161">
        <v>48</v>
      </c>
      <c r="BG46" s="161">
        <v>53</v>
      </c>
      <c r="BH46" s="161">
        <v>36</v>
      </c>
      <c r="BI46" s="161">
        <v>0</v>
      </c>
      <c r="BJ46" s="161">
        <v>0</v>
      </c>
      <c r="BK46" s="161">
        <v>0</v>
      </c>
      <c r="BL46" s="167">
        <v>137</v>
      </c>
      <c r="BM46">
        <v>0</v>
      </c>
    </row>
    <row r="47" spans="1:65" x14ac:dyDescent="0.15">
      <c r="A47" s="161" t="s">
        <v>176</v>
      </c>
      <c r="B47" s="161" t="s">
        <v>243</v>
      </c>
      <c r="C47" s="161">
        <v>87.5</v>
      </c>
      <c r="D47" s="161">
        <v>91</v>
      </c>
      <c r="E47" s="161">
        <v>95.3</v>
      </c>
      <c r="F47" s="161">
        <v>98.1</v>
      </c>
      <c r="G47" s="161">
        <v>97.6</v>
      </c>
      <c r="H47" s="161">
        <v>93.2</v>
      </c>
      <c r="I47" s="161">
        <v>562.70000000000005</v>
      </c>
      <c r="J47" s="161">
        <v>17</v>
      </c>
      <c r="K47" s="167"/>
      <c r="BD47" s="161"/>
      <c r="BE47" s="161"/>
      <c r="BF47" s="161"/>
      <c r="BG47" s="161"/>
      <c r="BH47" s="161"/>
      <c r="BI47" s="161"/>
      <c r="BJ47" s="161"/>
      <c r="BK47" s="161"/>
      <c r="BL47" s="167"/>
    </row>
    <row r="48" spans="1:65" x14ac:dyDescent="0.15">
      <c r="A48" s="161" t="s">
        <v>316</v>
      </c>
      <c r="B48" s="161" t="s">
        <v>241</v>
      </c>
      <c r="C48" s="161">
        <v>82.8</v>
      </c>
      <c r="D48" s="161">
        <v>91.1</v>
      </c>
      <c r="E48" s="161">
        <v>94.8</v>
      </c>
      <c r="F48" s="161">
        <v>90.8</v>
      </c>
      <c r="G48" s="161">
        <v>90.3</v>
      </c>
      <c r="H48" s="161">
        <v>94.5</v>
      </c>
      <c r="I48" s="161">
        <v>544.29999999999995</v>
      </c>
      <c r="J48" s="161">
        <v>5</v>
      </c>
      <c r="K48" s="167"/>
      <c r="BD48" s="161"/>
      <c r="BE48" s="161"/>
      <c r="BF48" s="161"/>
      <c r="BG48" s="161"/>
      <c r="BH48" s="161"/>
      <c r="BI48" s="161"/>
      <c r="BJ48" s="161"/>
      <c r="BK48" s="161"/>
      <c r="BL48" s="167"/>
    </row>
    <row r="49" spans="1:64" x14ac:dyDescent="0.15">
      <c r="A49" s="161" t="s">
        <v>224</v>
      </c>
      <c r="B49" s="161" t="s">
        <v>248</v>
      </c>
      <c r="C49" s="161">
        <v>86.6</v>
      </c>
      <c r="D49" s="161">
        <v>84.8</v>
      </c>
      <c r="E49" s="161">
        <v>87.9</v>
      </c>
      <c r="F49" s="161">
        <v>79.400000000000006</v>
      </c>
      <c r="G49" s="161">
        <v>80.400000000000006</v>
      </c>
      <c r="H49" s="161">
        <v>81.5</v>
      </c>
      <c r="I49" s="161">
        <v>500.59999999999991</v>
      </c>
      <c r="J49" s="161">
        <v>4</v>
      </c>
      <c r="K49" s="167"/>
      <c r="BD49" s="161"/>
      <c r="BE49" s="161"/>
      <c r="BF49" s="161"/>
      <c r="BG49" s="161"/>
      <c r="BH49" s="161"/>
      <c r="BI49" s="161"/>
      <c r="BJ49" s="161"/>
      <c r="BK49" s="161"/>
      <c r="BL49" s="167"/>
    </row>
    <row r="50" spans="1:64" x14ac:dyDescent="0.15">
      <c r="A50" s="161" t="s">
        <v>473</v>
      </c>
      <c r="B50" s="161" t="s">
        <v>232</v>
      </c>
      <c r="C50" s="161">
        <v>96.5</v>
      </c>
      <c r="D50" s="161">
        <v>93.6</v>
      </c>
      <c r="E50" s="161">
        <v>96</v>
      </c>
      <c r="F50" s="161">
        <v>94.4</v>
      </c>
      <c r="G50" s="161">
        <v>92.9</v>
      </c>
      <c r="H50" s="161">
        <v>88.1</v>
      </c>
      <c r="I50" s="161">
        <v>561.5</v>
      </c>
      <c r="J50" s="161">
        <v>12</v>
      </c>
      <c r="K50" s="167"/>
      <c r="BD50" s="161"/>
      <c r="BE50" s="161"/>
      <c r="BF50" s="161"/>
      <c r="BG50" s="161"/>
      <c r="BH50" s="161"/>
      <c r="BI50" s="161"/>
      <c r="BJ50" s="161"/>
      <c r="BK50" s="161"/>
      <c r="BL50" s="167"/>
    </row>
    <row r="51" spans="1:64" x14ac:dyDescent="0.15">
      <c r="A51" s="161" t="s">
        <v>131</v>
      </c>
      <c r="B51" s="161" t="s">
        <v>236</v>
      </c>
      <c r="C51" s="161">
        <v>98.6</v>
      </c>
      <c r="D51" s="161">
        <v>89.1</v>
      </c>
      <c r="E51" s="161">
        <v>88</v>
      </c>
      <c r="F51" s="161">
        <v>90.6</v>
      </c>
      <c r="G51" s="161">
        <v>92.4</v>
      </c>
      <c r="H51" s="161">
        <v>95.7</v>
      </c>
      <c r="I51" s="161">
        <v>554.4</v>
      </c>
      <c r="J51" s="161">
        <v>9</v>
      </c>
      <c r="K51" s="167"/>
      <c r="BD51" s="161"/>
      <c r="BE51" s="161"/>
      <c r="BF51" s="161"/>
      <c r="BG51" s="161"/>
      <c r="BH51" s="161"/>
      <c r="BI51" s="161"/>
      <c r="BJ51" s="161"/>
      <c r="BK51" s="161"/>
      <c r="BL51" s="167"/>
    </row>
    <row r="52" spans="1:64" x14ac:dyDescent="0.15">
      <c r="A52" s="161" t="s">
        <v>289</v>
      </c>
      <c r="B52" s="161" t="s">
        <v>234</v>
      </c>
      <c r="C52" s="161">
        <v>96.8</v>
      </c>
      <c r="D52" s="161">
        <v>93.2</v>
      </c>
      <c r="E52" s="161">
        <v>92.6</v>
      </c>
      <c r="F52" s="161">
        <v>91.3</v>
      </c>
      <c r="G52" s="161">
        <v>92.4</v>
      </c>
      <c r="H52" s="161">
        <v>96.4</v>
      </c>
      <c r="I52" s="161">
        <v>562.70000000000005</v>
      </c>
      <c r="J52" s="161">
        <v>14</v>
      </c>
      <c r="K52" s="167"/>
      <c r="BD52" s="161"/>
      <c r="BE52" s="161"/>
      <c r="BF52" s="161"/>
      <c r="BG52" s="161"/>
      <c r="BH52" s="161"/>
      <c r="BI52" s="161"/>
      <c r="BJ52" s="161"/>
      <c r="BK52" s="161"/>
      <c r="BL52" s="167"/>
    </row>
    <row r="53" spans="1:64" x14ac:dyDescent="0.15">
      <c r="A53" s="161" t="s">
        <v>1025</v>
      </c>
      <c r="B53" s="161" t="s">
        <v>423</v>
      </c>
      <c r="C53" s="161">
        <v>88.9</v>
      </c>
      <c r="D53" s="161">
        <v>95.6</v>
      </c>
      <c r="E53" s="161">
        <v>93.5</v>
      </c>
      <c r="F53" s="161">
        <v>97.1</v>
      </c>
      <c r="G53" s="161">
        <v>95.9</v>
      </c>
      <c r="H53" s="161">
        <v>92.1</v>
      </c>
      <c r="I53" s="161">
        <v>563.1</v>
      </c>
      <c r="J53" s="161">
        <v>12</v>
      </c>
      <c r="K53" s="167"/>
      <c r="BD53" s="161"/>
      <c r="BE53" s="161"/>
      <c r="BF53" s="161"/>
      <c r="BG53" s="161"/>
      <c r="BH53" s="161"/>
      <c r="BI53" s="161"/>
      <c r="BJ53" s="161"/>
      <c r="BK53" s="161"/>
      <c r="BL53" s="167"/>
    </row>
    <row r="54" spans="1:64" x14ac:dyDescent="0.15">
      <c r="A54" s="161" t="s">
        <v>306</v>
      </c>
      <c r="B54" s="161" t="s">
        <v>241</v>
      </c>
      <c r="C54" s="161">
        <v>91.9</v>
      </c>
      <c r="D54" s="161">
        <v>97.4</v>
      </c>
      <c r="E54" s="161">
        <v>92.8</v>
      </c>
      <c r="F54" s="161">
        <v>97</v>
      </c>
      <c r="G54" s="161">
        <v>95</v>
      </c>
      <c r="H54" s="161">
        <v>99.8</v>
      </c>
      <c r="I54" s="161">
        <v>573.9</v>
      </c>
      <c r="J54" s="161">
        <v>12</v>
      </c>
      <c r="K54" s="167"/>
      <c r="BD54" s="161"/>
      <c r="BE54" s="161"/>
      <c r="BF54" s="161"/>
      <c r="BG54" s="161"/>
      <c r="BH54" s="161"/>
      <c r="BI54" s="161"/>
      <c r="BJ54" s="161"/>
      <c r="BK54" s="161"/>
      <c r="BL54" s="167"/>
    </row>
    <row r="55" spans="1:64" x14ac:dyDescent="0.15">
      <c r="A55" s="161" t="s">
        <v>1026</v>
      </c>
      <c r="B55" s="161" t="s">
        <v>232</v>
      </c>
      <c r="C55" s="161">
        <v>72.599999999999994</v>
      </c>
      <c r="D55" s="161">
        <v>75.2</v>
      </c>
      <c r="E55" s="161">
        <v>78.3</v>
      </c>
      <c r="F55" s="161">
        <v>89.3</v>
      </c>
      <c r="G55" s="161">
        <v>79.900000000000006</v>
      </c>
      <c r="H55" s="161">
        <v>86.8</v>
      </c>
      <c r="I55" s="161">
        <v>482.10000000000008</v>
      </c>
      <c r="J55" s="161">
        <v>1</v>
      </c>
      <c r="K55" s="167"/>
      <c r="BD55" s="161"/>
      <c r="BE55" s="161"/>
      <c r="BF55" s="161"/>
      <c r="BG55" s="161"/>
      <c r="BH55" s="161"/>
      <c r="BI55" s="161"/>
      <c r="BJ55" s="161"/>
      <c r="BK55" s="161"/>
      <c r="BL55" s="167"/>
    </row>
    <row r="56" spans="1:64" x14ac:dyDescent="0.15">
      <c r="A56" s="161" t="s">
        <v>171</v>
      </c>
      <c r="B56" s="161" t="s">
        <v>243</v>
      </c>
      <c r="C56" s="161">
        <v>100.4</v>
      </c>
      <c r="D56" s="161">
        <v>98.6</v>
      </c>
      <c r="E56" s="161">
        <v>100.3</v>
      </c>
      <c r="F56" s="161">
        <v>100.1</v>
      </c>
      <c r="G56" s="161">
        <v>102.2</v>
      </c>
      <c r="H56" s="161">
        <v>96.1</v>
      </c>
      <c r="I56" s="161">
        <v>597.69999999999993</v>
      </c>
      <c r="J56" s="161">
        <v>24</v>
      </c>
      <c r="K56" s="167"/>
      <c r="BD56" s="161"/>
      <c r="BE56" s="161"/>
      <c r="BF56" s="161"/>
      <c r="BG56" s="161"/>
      <c r="BH56" s="161"/>
      <c r="BI56" s="161"/>
      <c r="BJ56" s="161"/>
      <c r="BK56" s="161"/>
      <c r="BL56" s="167"/>
    </row>
    <row r="57" spans="1:64" x14ac:dyDescent="0.15">
      <c r="A57" s="161" t="s">
        <v>126</v>
      </c>
      <c r="B57" s="161" t="s">
        <v>236</v>
      </c>
      <c r="C57" s="161">
        <v>98.7</v>
      </c>
      <c r="D57" s="161">
        <v>98</v>
      </c>
      <c r="E57" s="161">
        <v>91.5</v>
      </c>
      <c r="F57" s="161">
        <v>97.8</v>
      </c>
      <c r="G57" s="161">
        <v>99.1</v>
      </c>
      <c r="H57" s="161">
        <v>99.9</v>
      </c>
      <c r="I57" s="161">
        <v>585</v>
      </c>
      <c r="J57" s="161">
        <v>16</v>
      </c>
      <c r="K57" s="167"/>
      <c r="BD57" s="161"/>
      <c r="BE57" s="161"/>
      <c r="BF57" s="161"/>
      <c r="BG57" s="161"/>
      <c r="BH57" s="161"/>
      <c r="BI57" s="161"/>
      <c r="BJ57" s="161"/>
      <c r="BK57" s="161"/>
      <c r="BL57" s="167"/>
    </row>
    <row r="58" spans="1:64" x14ac:dyDescent="0.15">
      <c r="A58" s="161" t="s">
        <v>275</v>
      </c>
      <c r="B58" s="161" t="s">
        <v>239</v>
      </c>
      <c r="C58" s="161">
        <v>98.7</v>
      </c>
      <c r="D58" s="161">
        <v>99.1</v>
      </c>
      <c r="E58" s="161">
        <v>97.5</v>
      </c>
      <c r="F58" s="161">
        <v>98.8</v>
      </c>
      <c r="G58" s="161">
        <v>85.7</v>
      </c>
      <c r="H58" s="161">
        <v>102.5</v>
      </c>
      <c r="I58" s="161">
        <v>582.29999999999995</v>
      </c>
      <c r="J58" s="161">
        <v>22</v>
      </c>
      <c r="K58" s="167"/>
      <c r="BD58" s="161"/>
      <c r="BE58" s="161"/>
      <c r="BF58" s="161"/>
      <c r="BG58" s="161"/>
      <c r="BH58" s="161"/>
      <c r="BI58" s="161"/>
      <c r="BJ58" s="161"/>
      <c r="BK58" s="161"/>
      <c r="BL58" s="167"/>
    </row>
    <row r="59" spans="1:64" x14ac:dyDescent="0.15">
      <c r="A59" s="161" t="s">
        <v>305</v>
      </c>
      <c r="B59" s="161" t="s">
        <v>245</v>
      </c>
      <c r="C59" s="161">
        <v>101.9</v>
      </c>
      <c r="D59" s="161">
        <v>96.6</v>
      </c>
      <c r="E59" s="161">
        <v>95.2</v>
      </c>
      <c r="F59" s="161">
        <v>93.5</v>
      </c>
      <c r="G59" s="161">
        <v>95.7</v>
      </c>
      <c r="H59" s="161">
        <v>95</v>
      </c>
      <c r="I59" s="161">
        <v>577.9</v>
      </c>
      <c r="J59" s="161">
        <v>19</v>
      </c>
      <c r="K59" s="167"/>
      <c r="BD59" s="161"/>
      <c r="BE59" s="161"/>
      <c r="BF59" s="161"/>
      <c r="BG59" s="161"/>
      <c r="BH59" s="161"/>
      <c r="BI59" s="161"/>
      <c r="BJ59" s="161"/>
      <c r="BK59" s="161"/>
      <c r="BL59" s="167"/>
    </row>
    <row r="60" spans="1:64" x14ac:dyDescent="0.15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7"/>
      <c r="BD60" s="161"/>
      <c r="BE60" s="161"/>
      <c r="BF60" s="161"/>
      <c r="BG60" s="161"/>
      <c r="BH60" s="161"/>
      <c r="BI60" s="161"/>
      <c r="BJ60" s="161"/>
      <c r="BK60" s="161"/>
      <c r="BL60" s="167"/>
    </row>
    <row r="61" spans="1:64" ht="14.25" thickBo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BD61" s="161"/>
      <c r="BE61" s="161"/>
      <c r="BF61" s="161"/>
      <c r="BG61" s="161"/>
      <c r="BH61" s="161"/>
      <c r="BI61" s="161"/>
      <c r="BJ61" s="161"/>
      <c r="BK61" s="161"/>
      <c r="BL61" s="167"/>
    </row>
    <row r="62" spans="1:64" x14ac:dyDescent="0.15">
      <c r="A62" t="s">
        <v>16</v>
      </c>
      <c r="BD62" s="161"/>
      <c r="BE62" s="161"/>
      <c r="BF62" s="161"/>
      <c r="BG62" s="161"/>
      <c r="BH62" s="161"/>
      <c r="BI62" s="161"/>
      <c r="BJ62" s="161"/>
      <c r="BK62" s="161"/>
      <c r="BL62" s="167"/>
    </row>
    <row r="63" spans="1:64" x14ac:dyDescent="0.15">
      <c r="A63" s="9" t="s">
        <v>14</v>
      </c>
      <c r="B63" s="9" t="s">
        <v>15</v>
      </c>
      <c r="C63" s="9" t="s">
        <v>17</v>
      </c>
      <c r="D63" s="9" t="s">
        <v>18</v>
      </c>
      <c r="E63" s="9" t="s">
        <v>19</v>
      </c>
      <c r="F63" s="9" t="s">
        <v>20</v>
      </c>
      <c r="G63" s="9" t="s">
        <v>21</v>
      </c>
      <c r="H63" s="9" t="s">
        <v>22</v>
      </c>
      <c r="I63" s="11" t="s">
        <v>45</v>
      </c>
      <c r="BD63" s="161"/>
      <c r="BE63" s="161"/>
      <c r="BF63" s="161"/>
      <c r="BG63" s="161"/>
      <c r="BH63" s="161"/>
      <c r="BI63" s="161"/>
      <c r="BJ63" s="161"/>
      <c r="BK63" s="161"/>
      <c r="BL63" s="167"/>
    </row>
    <row r="64" spans="1:64" x14ac:dyDescent="0.15">
      <c r="A64" s="181" t="s">
        <v>359</v>
      </c>
      <c r="B64" s="181" t="s">
        <v>232</v>
      </c>
      <c r="C64" s="181">
        <v>97.4</v>
      </c>
      <c r="D64" s="181">
        <v>102.6</v>
      </c>
      <c r="E64" s="181">
        <v>101.6</v>
      </c>
      <c r="F64" s="181">
        <v>98.9</v>
      </c>
      <c r="G64" s="181">
        <v>100.7</v>
      </c>
      <c r="H64" s="181">
        <v>100.7</v>
      </c>
      <c r="I64" s="182">
        <v>601.9</v>
      </c>
      <c r="J64">
        <v>23</v>
      </c>
      <c r="BD64" s="161"/>
      <c r="BE64" s="161"/>
      <c r="BF64" s="161"/>
      <c r="BG64" s="161"/>
      <c r="BH64" s="161"/>
      <c r="BI64" s="161"/>
      <c r="BJ64" s="161"/>
      <c r="BK64" s="161"/>
      <c r="BL64" s="167"/>
    </row>
    <row r="65" spans="1:64" x14ac:dyDescent="0.15">
      <c r="A65" s="181" t="s">
        <v>219</v>
      </c>
      <c r="B65" s="181" t="s">
        <v>248</v>
      </c>
      <c r="C65" s="181">
        <v>92</v>
      </c>
      <c r="D65" s="181">
        <v>88.7</v>
      </c>
      <c r="E65" s="181">
        <v>81.400000000000006</v>
      </c>
      <c r="F65" s="181">
        <v>87.8</v>
      </c>
      <c r="G65" s="181">
        <v>85.1</v>
      </c>
      <c r="H65" s="181">
        <v>83.5</v>
      </c>
      <c r="I65" s="182">
        <v>518.5</v>
      </c>
      <c r="J65">
        <v>3</v>
      </c>
      <c r="BD65" s="161"/>
      <c r="BE65" s="161"/>
      <c r="BF65" s="161"/>
      <c r="BG65" s="161"/>
      <c r="BH65" s="161"/>
      <c r="BI65" s="161"/>
      <c r="BJ65" s="161"/>
      <c r="BK65" s="161"/>
      <c r="BL65" s="167"/>
    </row>
    <row r="66" spans="1:64" x14ac:dyDescent="0.15">
      <c r="A66" s="181" t="s">
        <v>356</v>
      </c>
      <c r="B66" s="181" t="s">
        <v>423</v>
      </c>
      <c r="C66" s="181">
        <v>104.4</v>
      </c>
      <c r="D66" s="181">
        <v>103.3</v>
      </c>
      <c r="E66" s="181">
        <v>102.6</v>
      </c>
      <c r="F66" s="181">
        <v>100.6</v>
      </c>
      <c r="G66" s="181">
        <v>102.8</v>
      </c>
      <c r="H66" s="181">
        <v>103.3</v>
      </c>
      <c r="I66" s="182">
        <v>616.99999999999989</v>
      </c>
      <c r="J66">
        <v>38</v>
      </c>
      <c r="BD66" s="161"/>
      <c r="BE66" s="161"/>
      <c r="BF66" s="161"/>
      <c r="BG66" s="161"/>
      <c r="BH66" s="161"/>
      <c r="BI66" s="161"/>
      <c r="BJ66" s="161"/>
      <c r="BK66" s="161"/>
      <c r="BL66" s="167"/>
    </row>
    <row r="67" spans="1:64" x14ac:dyDescent="0.15">
      <c r="A67" s="181" t="s">
        <v>515</v>
      </c>
      <c r="B67" s="181" t="s">
        <v>234</v>
      </c>
      <c r="C67" s="181">
        <v>97.2</v>
      </c>
      <c r="D67" s="181">
        <v>98.4</v>
      </c>
      <c r="E67" s="181">
        <v>99.4</v>
      </c>
      <c r="F67" s="181">
        <v>97.7</v>
      </c>
      <c r="G67" s="181">
        <v>99.9</v>
      </c>
      <c r="H67" s="181">
        <v>98.7</v>
      </c>
      <c r="I67" s="182">
        <v>591.30000000000007</v>
      </c>
      <c r="J67" s="13">
        <v>21</v>
      </c>
      <c r="BD67" s="161"/>
      <c r="BE67" s="161"/>
      <c r="BF67" s="161"/>
      <c r="BG67" s="161"/>
      <c r="BH67" s="161"/>
      <c r="BI67" s="161"/>
      <c r="BJ67" s="161"/>
      <c r="BK67" s="161"/>
      <c r="BL67" s="167"/>
    </row>
    <row r="68" spans="1:64" x14ac:dyDescent="0.15">
      <c r="A68" s="181" t="s">
        <v>364</v>
      </c>
      <c r="B68" s="181" t="s">
        <v>241</v>
      </c>
      <c r="C68" s="181">
        <v>100</v>
      </c>
      <c r="D68" s="181">
        <v>100.9</v>
      </c>
      <c r="E68" s="181">
        <v>99.9</v>
      </c>
      <c r="F68" s="181">
        <v>98.8</v>
      </c>
      <c r="G68" s="181">
        <v>101.5</v>
      </c>
      <c r="H68" s="181">
        <v>100.2</v>
      </c>
      <c r="I68" s="182">
        <v>601.30000000000007</v>
      </c>
      <c r="J68">
        <v>21</v>
      </c>
      <c r="BD68" s="161"/>
      <c r="BE68" s="161"/>
      <c r="BF68" s="161"/>
      <c r="BG68" s="161"/>
      <c r="BH68" s="161"/>
      <c r="BI68" s="161"/>
      <c r="BJ68" s="161"/>
      <c r="BK68" s="161"/>
      <c r="BL68" s="167"/>
    </row>
    <row r="69" spans="1:64" x14ac:dyDescent="0.15">
      <c r="A69" s="181" t="s">
        <v>357</v>
      </c>
      <c r="B69" s="181" t="s">
        <v>423</v>
      </c>
      <c r="C69" s="181">
        <v>94</v>
      </c>
      <c r="D69" s="181">
        <v>98.3</v>
      </c>
      <c r="E69" s="181">
        <v>101</v>
      </c>
      <c r="F69" s="181">
        <v>97.5</v>
      </c>
      <c r="G69" s="181">
        <v>101</v>
      </c>
      <c r="H69" s="181">
        <v>96.7</v>
      </c>
      <c r="I69" s="182">
        <v>588.5</v>
      </c>
      <c r="J69">
        <v>14</v>
      </c>
      <c r="BD69" s="161"/>
      <c r="BE69" s="161"/>
      <c r="BF69" s="161"/>
      <c r="BG69" s="161"/>
      <c r="BH69" s="161"/>
      <c r="BI69" s="161"/>
      <c r="BJ69" s="161"/>
      <c r="BK69" s="161"/>
      <c r="BL69" s="167"/>
    </row>
    <row r="70" spans="1:64" x14ac:dyDescent="0.15">
      <c r="A70" s="181" t="s">
        <v>340</v>
      </c>
      <c r="B70" s="181" t="s">
        <v>417</v>
      </c>
      <c r="C70" s="181">
        <v>103.7</v>
      </c>
      <c r="D70" s="181">
        <v>102.9</v>
      </c>
      <c r="E70" s="181">
        <v>102.4</v>
      </c>
      <c r="F70" s="181">
        <v>103.5</v>
      </c>
      <c r="G70" s="181">
        <v>103.8</v>
      </c>
      <c r="H70" s="181">
        <v>100.4</v>
      </c>
      <c r="I70" s="182">
        <v>616.69999999999993</v>
      </c>
      <c r="J70">
        <v>39</v>
      </c>
      <c r="BD70" s="161"/>
      <c r="BE70" s="161"/>
      <c r="BF70" s="161"/>
      <c r="BG70" s="161"/>
      <c r="BH70" s="161"/>
      <c r="BI70" s="161"/>
      <c r="BJ70" s="161"/>
      <c r="BK70" s="161"/>
      <c r="BL70" s="167"/>
    </row>
    <row r="71" spans="1:64" x14ac:dyDescent="0.15">
      <c r="A71" s="181" t="s">
        <v>370</v>
      </c>
      <c r="B71" s="181" t="s">
        <v>232</v>
      </c>
      <c r="C71" s="181">
        <v>88.9</v>
      </c>
      <c r="D71" s="181">
        <v>93.5</v>
      </c>
      <c r="E71" s="181">
        <v>95</v>
      </c>
      <c r="F71" s="181">
        <v>92.4</v>
      </c>
      <c r="G71" s="181">
        <v>97.4</v>
      </c>
      <c r="H71" s="181">
        <v>88.7</v>
      </c>
      <c r="I71" s="182">
        <v>555.9</v>
      </c>
      <c r="J71">
        <v>12</v>
      </c>
      <c r="BD71" s="161"/>
      <c r="BE71" s="161"/>
      <c r="BF71" s="161"/>
      <c r="BG71" s="161"/>
      <c r="BH71" s="161"/>
      <c r="BI71" s="161"/>
      <c r="BJ71" s="161"/>
      <c r="BK71" s="161"/>
      <c r="BL71" s="167"/>
    </row>
    <row r="72" spans="1:64" x14ac:dyDescent="0.15">
      <c r="A72" s="181" t="s">
        <v>220</v>
      </c>
      <c r="B72" s="181" t="s">
        <v>248</v>
      </c>
      <c r="C72" s="181">
        <v>85.6</v>
      </c>
      <c r="D72" s="181">
        <v>84.3</v>
      </c>
      <c r="E72" s="181">
        <v>92.3</v>
      </c>
      <c r="F72" s="181">
        <v>84.4</v>
      </c>
      <c r="G72" s="181">
        <v>90.7</v>
      </c>
      <c r="H72" s="181">
        <v>90.3</v>
      </c>
      <c r="I72" s="182">
        <v>527.6</v>
      </c>
      <c r="J72">
        <v>7</v>
      </c>
      <c r="BD72" s="161"/>
      <c r="BE72" s="161"/>
      <c r="BF72" s="161"/>
      <c r="BG72" s="161"/>
      <c r="BH72" s="161"/>
      <c r="BI72" s="161"/>
      <c r="BJ72" s="161"/>
      <c r="BK72" s="161"/>
      <c r="BL72" s="167"/>
    </row>
    <row r="73" spans="1:64" x14ac:dyDescent="0.15">
      <c r="A73" s="181" t="s">
        <v>1027</v>
      </c>
      <c r="B73" s="181" t="s">
        <v>234</v>
      </c>
      <c r="C73" s="181">
        <v>93.2</v>
      </c>
      <c r="D73" s="181">
        <v>96</v>
      </c>
      <c r="E73" s="181">
        <v>99</v>
      </c>
      <c r="F73" s="181">
        <v>96.6</v>
      </c>
      <c r="G73" s="181">
        <v>101.3</v>
      </c>
      <c r="H73" s="181">
        <v>99.2</v>
      </c>
      <c r="I73" s="182">
        <v>585.29999999999995</v>
      </c>
      <c r="J73">
        <v>23</v>
      </c>
      <c r="BD73" s="161"/>
      <c r="BE73" s="161"/>
      <c r="BF73" s="161"/>
      <c r="BG73" s="161"/>
      <c r="BH73" s="161"/>
      <c r="BI73" s="161"/>
      <c r="BJ73" s="161"/>
      <c r="BK73" s="161"/>
      <c r="BL73" s="167"/>
    </row>
    <row r="74" spans="1:64" x14ac:dyDescent="0.15">
      <c r="A74" s="181" t="s">
        <v>347</v>
      </c>
      <c r="B74" s="181" t="s">
        <v>419</v>
      </c>
      <c r="C74" s="181">
        <v>98.4</v>
      </c>
      <c r="D74" s="181">
        <v>101.2</v>
      </c>
      <c r="E74" s="181">
        <v>100.7</v>
      </c>
      <c r="F74" s="181">
        <v>100.2</v>
      </c>
      <c r="G74" s="181">
        <v>96.7</v>
      </c>
      <c r="H74" s="181">
        <v>100</v>
      </c>
      <c r="I74" s="182">
        <v>597.20000000000005</v>
      </c>
      <c r="J74">
        <v>26</v>
      </c>
      <c r="BD74" s="161"/>
      <c r="BE74" s="161"/>
      <c r="BF74" s="161"/>
      <c r="BG74" s="161"/>
      <c r="BH74" s="161"/>
      <c r="BI74" s="161"/>
      <c r="BJ74" s="161"/>
      <c r="BK74" s="161"/>
      <c r="BL74" s="167"/>
    </row>
    <row r="75" spans="1:64" x14ac:dyDescent="0.15">
      <c r="A75" s="181" t="s">
        <v>354</v>
      </c>
      <c r="B75" s="181" t="s">
        <v>423</v>
      </c>
      <c r="C75" s="181">
        <v>100.2</v>
      </c>
      <c r="D75" s="181">
        <v>102.5</v>
      </c>
      <c r="E75" s="181">
        <v>102.8</v>
      </c>
      <c r="F75" s="181">
        <v>102.2</v>
      </c>
      <c r="G75" s="181">
        <v>102.8</v>
      </c>
      <c r="H75" s="181">
        <v>101</v>
      </c>
      <c r="I75" s="182">
        <v>611.5</v>
      </c>
      <c r="J75">
        <v>32</v>
      </c>
      <c r="BD75" s="161"/>
      <c r="BE75" s="161"/>
      <c r="BF75" s="161"/>
      <c r="BG75" s="161"/>
      <c r="BH75" s="161"/>
      <c r="BI75" s="161"/>
      <c r="BJ75" s="161"/>
      <c r="BK75" s="161"/>
      <c r="BL75" s="167"/>
    </row>
    <row r="76" spans="1:64" x14ac:dyDescent="0.15">
      <c r="A76" s="181" t="s">
        <v>371</v>
      </c>
      <c r="B76" s="181" t="s">
        <v>232</v>
      </c>
      <c r="C76" s="181">
        <v>83.6</v>
      </c>
      <c r="D76" s="181">
        <v>86.3</v>
      </c>
      <c r="E76" s="181">
        <v>85.4</v>
      </c>
      <c r="F76" s="181">
        <v>92.4</v>
      </c>
      <c r="G76" s="181">
        <v>90.3</v>
      </c>
      <c r="H76" s="181">
        <v>86.8</v>
      </c>
      <c r="I76" s="182">
        <v>524.79999999999995</v>
      </c>
      <c r="J76">
        <v>10</v>
      </c>
      <c r="BD76" s="161"/>
      <c r="BE76" s="161"/>
      <c r="BF76" s="161"/>
      <c r="BG76" s="161"/>
      <c r="BH76" s="161"/>
      <c r="BI76" s="161"/>
      <c r="BJ76" s="161"/>
      <c r="BK76" s="161"/>
      <c r="BL76" s="167"/>
    </row>
    <row r="77" spans="1:64" x14ac:dyDescent="0.15">
      <c r="A77" s="181" t="s">
        <v>229</v>
      </c>
      <c r="B77" s="181" t="s">
        <v>248</v>
      </c>
      <c r="C77" s="181">
        <v>88.9</v>
      </c>
      <c r="D77" s="181">
        <v>96.8</v>
      </c>
      <c r="E77" s="181">
        <v>95</v>
      </c>
      <c r="F77" s="181">
        <v>95.7</v>
      </c>
      <c r="G77" s="181">
        <v>90.5</v>
      </c>
      <c r="H77" s="181">
        <v>87.3</v>
      </c>
      <c r="I77" s="182">
        <v>554.19999999999993</v>
      </c>
      <c r="J77">
        <v>10</v>
      </c>
      <c r="BD77" s="161"/>
      <c r="BE77" s="161"/>
      <c r="BF77" s="161"/>
      <c r="BG77" s="161"/>
      <c r="BH77" s="161"/>
      <c r="BI77" s="161"/>
      <c r="BJ77" s="161"/>
      <c r="BK77" s="161"/>
      <c r="BL77" s="167"/>
    </row>
    <row r="78" spans="1:64" x14ac:dyDescent="0.15">
      <c r="A78" s="181" t="s">
        <v>362</v>
      </c>
      <c r="B78" s="181" t="s">
        <v>232</v>
      </c>
      <c r="C78" s="181">
        <v>95.4</v>
      </c>
      <c r="D78" s="181">
        <v>96.4</v>
      </c>
      <c r="E78" s="181">
        <v>94.8</v>
      </c>
      <c r="F78" s="181">
        <v>93.4</v>
      </c>
      <c r="G78" s="181">
        <v>91.2</v>
      </c>
      <c r="H78" s="181">
        <v>96.9</v>
      </c>
      <c r="I78" s="182">
        <v>568.1</v>
      </c>
      <c r="J78">
        <v>12</v>
      </c>
      <c r="BD78" s="161"/>
      <c r="BE78" s="161"/>
      <c r="BF78" s="161"/>
      <c r="BG78" s="161"/>
      <c r="BH78" s="161"/>
      <c r="BI78" s="161"/>
      <c r="BJ78" s="161"/>
      <c r="BK78" s="161"/>
      <c r="BL78" s="167"/>
    </row>
    <row r="79" spans="1:64" x14ac:dyDescent="0.15">
      <c r="A79" s="181" t="s">
        <v>561</v>
      </c>
      <c r="B79" s="181" t="s">
        <v>423</v>
      </c>
      <c r="C79" s="181">
        <v>94.2</v>
      </c>
      <c r="D79" s="181">
        <v>96.6</v>
      </c>
      <c r="E79" s="181">
        <v>93.7</v>
      </c>
      <c r="F79" s="181">
        <v>95.9</v>
      </c>
      <c r="G79" s="181">
        <v>95.3</v>
      </c>
      <c r="H79" s="181">
        <v>92.7</v>
      </c>
      <c r="I79" s="182">
        <v>568.4</v>
      </c>
      <c r="J79">
        <v>17</v>
      </c>
      <c r="BD79" s="161"/>
      <c r="BE79" s="161"/>
      <c r="BF79" s="161"/>
      <c r="BG79" s="161"/>
      <c r="BH79" s="161"/>
      <c r="BI79" s="161"/>
      <c r="BJ79" s="161"/>
      <c r="BK79" s="161"/>
      <c r="BL79" s="167"/>
    </row>
    <row r="80" spans="1:64" x14ac:dyDescent="0.15">
      <c r="A80" s="181" t="s">
        <v>127</v>
      </c>
      <c r="B80" s="181" t="s">
        <v>236</v>
      </c>
      <c r="C80" s="181">
        <v>88.2</v>
      </c>
      <c r="D80" s="181">
        <v>91.1</v>
      </c>
      <c r="E80" s="181">
        <v>87.9</v>
      </c>
      <c r="F80" s="181">
        <v>92.4</v>
      </c>
      <c r="G80" s="181">
        <v>93.1</v>
      </c>
      <c r="H80" s="181">
        <v>88.2</v>
      </c>
      <c r="I80" s="182">
        <v>540.90000000000009</v>
      </c>
      <c r="J80">
        <v>8</v>
      </c>
      <c r="BD80" s="161"/>
      <c r="BE80" s="161"/>
      <c r="BF80" s="161"/>
      <c r="BG80" s="161"/>
      <c r="BH80" s="161"/>
      <c r="BI80" s="161"/>
      <c r="BJ80" s="161"/>
      <c r="BK80" s="161"/>
      <c r="BL80" s="167"/>
    </row>
    <row r="81" spans="1:64" x14ac:dyDescent="0.15">
      <c r="A81" s="181" t="s">
        <v>375</v>
      </c>
      <c r="B81" s="181" t="s">
        <v>234</v>
      </c>
      <c r="C81" s="181"/>
      <c r="D81" s="181"/>
      <c r="E81" s="181"/>
      <c r="F81" s="181"/>
      <c r="G81" s="181"/>
      <c r="H81" s="181"/>
      <c r="I81" s="182" t="s">
        <v>400</v>
      </c>
      <c r="BD81" s="161"/>
      <c r="BE81" s="161"/>
      <c r="BF81" s="161"/>
      <c r="BG81" s="161"/>
      <c r="BH81" s="161"/>
      <c r="BI81" s="161"/>
      <c r="BJ81" s="161"/>
      <c r="BK81" s="161"/>
      <c r="BL81" s="167"/>
    </row>
    <row r="82" spans="1:64" x14ac:dyDescent="0.15">
      <c r="A82" s="181" t="s">
        <v>358</v>
      </c>
      <c r="B82" s="181" t="s">
        <v>239</v>
      </c>
      <c r="C82" s="181">
        <v>98.6</v>
      </c>
      <c r="D82" s="181">
        <v>96.5</v>
      </c>
      <c r="E82" s="181">
        <v>100</v>
      </c>
      <c r="F82" s="181">
        <v>100.3</v>
      </c>
      <c r="G82" s="181">
        <v>99.4</v>
      </c>
      <c r="H82" s="181">
        <v>101.7</v>
      </c>
      <c r="I82" s="182">
        <v>596.50000000000011</v>
      </c>
      <c r="J82">
        <v>26</v>
      </c>
      <c r="BD82" s="161"/>
      <c r="BE82" s="161"/>
      <c r="BF82" s="161"/>
      <c r="BG82" s="161"/>
      <c r="BH82" s="161"/>
      <c r="BI82" s="161"/>
      <c r="BJ82" s="161"/>
      <c r="BK82" s="161"/>
      <c r="BL82" s="167"/>
    </row>
    <row r="83" spans="1:64" x14ac:dyDescent="0.15">
      <c r="A83" s="181" t="s">
        <v>338</v>
      </c>
      <c r="B83" s="181" t="s">
        <v>417</v>
      </c>
      <c r="C83" s="181">
        <v>104.4</v>
      </c>
      <c r="D83" s="181">
        <v>102.5</v>
      </c>
      <c r="E83" s="181">
        <v>101.6</v>
      </c>
      <c r="F83" s="181">
        <v>102.1</v>
      </c>
      <c r="G83" s="181">
        <v>103.9</v>
      </c>
      <c r="H83" s="181">
        <v>102.2</v>
      </c>
      <c r="I83" s="182">
        <v>616.70000000000005</v>
      </c>
      <c r="J83">
        <v>41</v>
      </c>
      <c r="BD83" s="161"/>
      <c r="BE83" s="161"/>
      <c r="BF83" s="161"/>
      <c r="BG83" s="161"/>
      <c r="BH83" s="161"/>
      <c r="BI83" s="161"/>
      <c r="BJ83" s="161"/>
      <c r="BK83" s="161"/>
      <c r="BL83" s="167"/>
    </row>
    <row r="84" spans="1:64" x14ac:dyDescent="0.15">
      <c r="A84" s="181" t="s">
        <v>563</v>
      </c>
      <c r="B84" s="181" t="s">
        <v>234</v>
      </c>
      <c r="C84" s="181">
        <v>86.6</v>
      </c>
      <c r="D84" s="181">
        <v>84.3</v>
      </c>
      <c r="E84" s="181">
        <v>86.5</v>
      </c>
      <c r="F84" s="181">
        <v>80.900000000000006</v>
      </c>
      <c r="G84" s="181">
        <v>87.1</v>
      </c>
      <c r="H84" s="181">
        <v>90.7</v>
      </c>
      <c r="I84" s="182">
        <v>516.1</v>
      </c>
      <c r="J84">
        <v>4</v>
      </c>
      <c r="BD84" s="161"/>
      <c r="BE84" s="161"/>
      <c r="BF84" s="161"/>
      <c r="BG84" s="161"/>
      <c r="BH84" s="161"/>
      <c r="BI84" s="161"/>
      <c r="BJ84" s="161"/>
      <c r="BK84" s="161"/>
      <c r="BL84" s="167"/>
    </row>
    <row r="85" spans="1:64" x14ac:dyDescent="0.15">
      <c r="A85" s="181" t="s">
        <v>346</v>
      </c>
      <c r="B85" s="181" t="s">
        <v>423</v>
      </c>
      <c r="C85" s="181">
        <v>101.2</v>
      </c>
      <c r="D85" s="181">
        <v>102.3</v>
      </c>
      <c r="E85" s="181">
        <v>102.7</v>
      </c>
      <c r="F85" s="181">
        <v>102.5</v>
      </c>
      <c r="G85" s="181">
        <v>100.4</v>
      </c>
      <c r="H85" s="181">
        <v>103</v>
      </c>
      <c r="I85" s="182">
        <v>612.1</v>
      </c>
      <c r="J85">
        <v>36</v>
      </c>
      <c r="BD85" s="161"/>
      <c r="BE85" s="161"/>
      <c r="BF85" s="161"/>
      <c r="BG85" s="161"/>
      <c r="BH85" s="161"/>
      <c r="BI85" s="161"/>
      <c r="BJ85" s="161"/>
      <c r="BK85" s="161"/>
      <c r="BL85" s="167"/>
    </row>
    <row r="86" spans="1:64" x14ac:dyDescent="0.15">
      <c r="A86" s="181" t="s">
        <v>1029</v>
      </c>
      <c r="B86" s="181" t="s">
        <v>236</v>
      </c>
      <c r="C86" s="181">
        <v>97.8</v>
      </c>
      <c r="D86" s="181">
        <v>100.5</v>
      </c>
      <c r="E86" s="181">
        <v>98.7</v>
      </c>
      <c r="F86" s="181">
        <v>98.7</v>
      </c>
      <c r="G86" s="181">
        <v>96.5</v>
      </c>
      <c r="H86" s="181">
        <v>95.6</v>
      </c>
      <c r="I86" s="182">
        <v>587.79999999999995</v>
      </c>
      <c r="J86">
        <v>22</v>
      </c>
      <c r="BD86" s="161"/>
      <c r="BE86" s="161"/>
      <c r="BF86" s="161"/>
      <c r="BG86" s="161"/>
      <c r="BH86" s="161"/>
      <c r="BI86" s="161"/>
      <c r="BJ86" s="161"/>
      <c r="BK86" s="161"/>
      <c r="BL86" s="167"/>
    </row>
    <row r="87" spans="1:64" x14ac:dyDescent="0.15">
      <c r="A87" s="181" t="s">
        <v>1030</v>
      </c>
      <c r="B87" s="181" t="s">
        <v>518</v>
      </c>
      <c r="C87" s="181">
        <v>99</v>
      </c>
      <c r="D87" s="181">
        <v>101.6</v>
      </c>
      <c r="E87" s="181">
        <v>98.9</v>
      </c>
      <c r="F87" s="181">
        <v>100.7</v>
      </c>
      <c r="G87" s="181">
        <v>101.1</v>
      </c>
      <c r="H87" s="181">
        <v>99.6</v>
      </c>
      <c r="I87" s="182">
        <v>600.9</v>
      </c>
      <c r="J87">
        <v>28</v>
      </c>
      <c r="BD87" s="161"/>
      <c r="BE87" s="161"/>
      <c r="BF87" s="161"/>
      <c r="BG87" s="161"/>
      <c r="BH87" s="161"/>
      <c r="BI87" s="161"/>
      <c r="BJ87" s="161"/>
      <c r="BK87" s="161"/>
      <c r="BL87" s="167"/>
    </row>
    <row r="88" spans="1:64" x14ac:dyDescent="0.15">
      <c r="A88" s="181" t="s">
        <v>376</v>
      </c>
      <c r="B88" s="181" t="s">
        <v>423</v>
      </c>
      <c r="C88" s="181">
        <v>87.5</v>
      </c>
      <c r="D88" s="181">
        <v>93.5</v>
      </c>
      <c r="E88" s="181">
        <v>97</v>
      </c>
      <c r="F88" s="181">
        <v>89.3</v>
      </c>
      <c r="G88" s="181">
        <v>90.3</v>
      </c>
      <c r="H88" s="181">
        <v>91.8</v>
      </c>
      <c r="I88" s="182">
        <v>549.4</v>
      </c>
      <c r="J88">
        <v>7</v>
      </c>
      <c r="BD88" s="161"/>
      <c r="BE88" s="161"/>
      <c r="BF88" s="161"/>
      <c r="BG88" s="161"/>
      <c r="BH88" s="161"/>
      <c r="BI88" s="161"/>
      <c r="BJ88" s="161"/>
      <c r="BK88" s="161"/>
      <c r="BL88" s="167"/>
    </row>
    <row r="89" spans="1:64" x14ac:dyDescent="0.15">
      <c r="A89" s="181" t="s">
        <v>373</v>
      </c>
      <c r="B89" s="181" t="s">
        <v>232</v>
      </c>
      <c r="C89" s="181">
        <v>93.7</v>
      </c>
      <c r="D89" s="181">
        <v>94.5</v>
      </c>
      <c r="E89" s="181">
        <v>94.9</v>
      </c>
      <c r="F89" s="181">
        <v>95.4</v>
      </c>
      <c r="G89" s="181">
        <v>94.5</v>
      </c>
      <c r="H89" s="181">
        <v>93.3</v>
      </c>
      <c r="I89" s="182">
        <v>566.29999999999995</v>
      </c>
      <c r="J89">
        <v>9</v>
      </c>
      <c r="BD89" s="161"/>
      <c r="BE89" s="161"/>
      <c r="BF89" s="161"/>
      <c r="BG89" s="161"/>
      <c r="BH89" s="161"/>
      <c r="BI89" s="161"/>
      <c r="BJ89" s="161"/>
      <c r="BK89" s="161"/>
      <c r="BL89" s="167"/>
    </row>
    <row r="90" spans="1:64" x14ac:dyDescent="0.15">
      <c r="A90" s="181" t="s">
        <v>177</v>
      </c>
      <c r="B90" s="181" t="s">
        <v>243</v>
      </c>
      <c r="C90" s="181">
        <v>101.1</v>
      </c>
      <c r="D90" s="181">
        <v>101.5</v>
      </c>
      <c r="E90" s="181">
        <v>94</v>
      </c>
      <c r="F90" s="181">
        <v>96.3</v>
      </c>
      <c r="G90" s="181">
        <v>101</v>
      </c>
      <c r="H90" s="181">
        <v>101.1</v>
      </c>
      <c r="I90" s="182">
        <v>595</v>
      </c>
      <c r="J90">
        <v>23</v>
      </c>
      <c r="BD90" s="161"/>
      <c r="BE90" s="161"/>
      <c r="BF90" s="161"/>
      <c r="BG90" s="161"/>
      <c r="BH90" s="161"/>
      <c r="BI90" s="161"/>
      <c r="BJ90" s="161"/>
      <c r="BK90" s="161"/>
      <c r="BL90" s="167"/>
    </row>
    <row r="91" spans="1:64" x14ac:dyDescent="0.15">
      <c r="A91" s="181"/>
      <c r="B91" s="181"/>
      <c r="C91" s="181"/>
      <c r="D91" s="181"/>
      <c r="E91" s="181"/>
      <c r="F91" s="181"/>
      <c r="G91" s="181"/>
      <c r="H91" s="181"/>
      <c r="I91" s="182"/>
      <c r="BD91" s="161"/>
      <c r="BE91" s="161"/>
      <c r="BF91" s="161"/>
      <c r="BG91" s="161"/>
      <c r="BH91" s="161"/>
      <c r="BI91" s="161"/>
      <c r="BJ91" s="161"/>
      <c r="BK91" s="161"/>
      <c r="BL91" s="167"/>
    </row>
    <row r="92" spans="1:64" x14ac:dyDescent="0.15">
      <c r="A92" s="181"/>
      <c r="B92" s="181"/>
      <c r="C92" s="181"/>
      <c r="D92" s="181"/>
      <c r="E92" s="181"/>
      <c r="F92" s="181"/>
      <c r="G92" s="181"/>
      <c r="H92" s="181"/>
      <c r="I92" s="182"/>
      <c r="BD92" s="161"/>
      <c r="BE92" s="161"/>
      <c r="BF92" s="161"/>
      <c r="BG92" s="161"/>
      <c r="BH92" s="161"/>
      <c r="BI92" s="161"/>
      <c r="BJ92" s="161"/>
      <c r="BK92" s="161"/>
      <c r="BL92" s="167"/>
    </row>
    <row r="93" spans="1:64" x14ac:dyDescent="0.15">
      <c r="A93" s="181"/>
      <c r="B93" s="181"/>
      <c r="C93" s="181"/>
      <c r="D93" s="181"/>
      <c r="E93" s="181"/>
      <c r="F93" s="181"/>
      <c r="G93" s="181"/>
      <c r="H93" s="181"/>
      <c r="I93" s="182"/>
      <c r="BD93" s="161"/>
      <c r="BE93" s="161"/>
      <c r="BF93" s="161"/>
      <c r="BG93" s="161"/>
      <c r="BH93" s="161"/>
      <c r="BI93" s="161"/>
      <c r="BJ93" s="161"/>
      <c r="BK93" s="161"/>
      <c r="BL93" s="167"/>
    </row>
    <row r="94" spans="1:64" x14ac:dyDescent="0.15">
      <c r="A94" s="181"/>
      <c r="B94" s="181"/>
      <c r="C94" s="181"/>
      <c r="D94" s="181"/>
      <c r="E94" s="181"/>
      <c r="F94" s="181"/>
      <c r="G94" s="181"/>
      <c r="H94" s="181"/>
      <c r="I94" s="182"/>
      <c r="BD94" s="161"/>
      <c r="BE94" s="161"/>
      <c r="BF94" s="161"/>
      <c r="BG94" s="161"/>
      <c r="BH94" s="161"/>
      <c r="BI94" s="161"/>
      <c r="BJ94" s="161"/>
      <c r="BK94" s="161"/>
      <c r="BL94" s="167"/>
    </row>
    <row r="95" spans="1:64" x14ac:dyDescent="0.15">
      <c r="A95" s="181"/>
      <c r="B95" s="181"/>
      <c r="C95" s="181"/>
      <c r="D95" s="181"/>
      <c r="E95" s="181"/>
      <c r="F95" s="181"/>
      <c r="G95" s="181"/>
      <c r="H95" s="181"/>
      <c r="I95" s="182"/>
      <c r="BD95" s="9"/>
      <c r="BE95" s="9"/>
      <c r="BF95" s="9"/>
      <c r="BG95" s="9"/>
      <c r="BH95" s="9"/>
      <c r="BI95" s="9"/>
      <c r="BJ95" s="9"/>
      <c r="BK95" s="9"/>
      <c r="BL95" s="9"/>
    </row>
    <row r="96" spans="1:64" x14ac:dyDescent="0.15">
      <c r="A96" s="181"/>
      <c r="B96" s="181"/>
      <c r="C96" s="181"/>
      <c r="D96" s="181"/>
      <c r="E96" s="181"/>
      <c r="F96" s="181"/>
      <c r="G96" s="181"/>
      <c r="H96" s="181"/>
      <c r="I96" s="182"/>
      <c r="BD96" s="9"/>
      <c r="BE96" s="9"/>
      <c r="BF96" s="9"/>
      <c r="BG96" s="9"/>
      <c r="BH96" s="9"/>
      <c r="BI96" s="9"/>
      <c r="BJ96" s="9"/>
      <c r="BK96" s="9"/>
      <c r="BL96" s="9"/>
    </row>
    <row r="97" spans="1:64" ht="14.25" thickBot="1" x14ac:dyDescent="0.2">
      <c r="A97" s="181"/>
      <c r="B97" s="181"/>
      <c r="C97" s="181"/>
      <c r="D97" s="181"/>
      <c r="E97" s="181"/>
      <c r="F97" s="181"/>
      <c r="G97" s="181"/>
      <c r="H97" s="181"/>
      <c r="I97" s="182"/>
      <c r="BD97" s="19"/>
      <c r="BE97" s="19"/>
      <c r="BF97" s="19"/>
      <c r="BG97" s="19"/>
      <c r="BH97" s="19"/>
      <c r="BI97" s="19"/>
      <c r="BJ97" s="19"/>
      <c r="BK97" s="19"/>
      <c r="BL97" s="19"/>
    </row>
    <row r="98" spans="1:64" x14ac:dyDescent="0.15">
      <c r="A98" s="181"/>
      <c r="B98" s="181"/>
      <c r="C98" s="181"/>
      <c r="D98" s="181"/>
      <c r="E98" s="181"/>
      <c r="F98" s="181"/>
      <c r="G98" s="181"/>
      <c r="H98" s="181"/>
      <c r="I98" s="182"/>
      <c r="BD98" s="13" t="s">
        <v>60</v>
      </c>
      <c r="BE98" s="13"/>
      <c r="BF98" s="13"/>
      <c r="BG98" s="13"/>
      <c r="BH98" s="13"/>
      <c r="BI98" s="13"/>
      <c r="BJ98" s="13"/>
      <c r="BK98" s="13"/>
      <c r="BL98" s="13"/>
    </row>
    <row r="99" spans="1:64" x14ac:dyDescent="0.15">
      <c r="A99" s="181"/>
      <c r="B99" s="181"/>
      <c r="C99" s="181"/>
      <c r="D99" s="181"/>
      <c r="E99" s="181"/>
      <c r="F99" s="181"/>
      <c r="G99" s="181"/>
      <c r="H99" s="181"/>
      <c r="I99" s="182"/>
      <c r="BD99" s="9" t="s">
        <v>14</v>
      </c>
      <c r="BE99" s="9" t="s">
        <v>15</v>
      </c>
      <c r="BF99" s="9" t="s">
        <v>17</v>
      </c>
      <c r="BG99" s="9" t="s">
        <v>18</v>
      </c>
      <c r="BH99" s="9" t="s">
        <v>19</v>
      </c>
      <c r="BI99" s="9" t="s">
        <v>20</v>
      </c>
      <c r="BJ99" s="9" t="s">
        <v>21</v>
      </c>
      <c r="BK99" s="9" t="s">
        <v>22</v>
      </c>
      <c r="BL99" s="11" t="s">
        <v>45</v>
      </c>
    </row>
    <row r="100" spans="1:64" x14ac:dyDescent="0.15">
      <c r="A100" s="181"/>
      <c r="B100" s="181"/>
      <c r="C100" s="181"/>
      <c r="D100" s="181"/>
      <c r="E100" s="181"/>
      <c r="F100" s="181"/>
      <c r="G100" s="181"/>
      <c r="H100" s="181"/>
      <c r="I100" s="182"/>
      <c r="BD100" s="161"/>
      <c r="BE100" s="161"/>
      <c r="BF100" s="161"/>
      <c r="BG100" s="161"/>
      <c r="BH100" s="161"/>
      <c r="BI100" s="161"/>
      <c r="BJ100" s="161"/>
      <c r="BK100" s="161"/>
      <c r="BL100" s="167"/>
    </row>
    <row r="101" spans="1:64" x14ac:dyDescent="0.15">
      <c r="A101" s="181"/>
      <c r="B101" s="181"/>
      <c r="C101" s="181"/>
      <c r="D101" s="181"/>
      <c r="E101" s="181"/>
      <c r="F101" s="181"/>
      <c r="G101" s="181"/>
      <c r="H101" s="181"/>
      <c r="I101" s="182"/>
      <c r="BD101" s="161"/>
      <c r="BE101" s="161"/>
      <c r="BF101" s="161"/>
      <c r="BG101" s="161"/>
      <c r="BH101" s="161"/>
      <c r="BI101" s="161"/>
      <c r="BJ101" s="161"/>
      <c r="BK101" s="161"/>
      <c r="BL101" s="167"/>
    </row>
    <row r="102" spans="1:64" x14ac:dyDescent="0.15">
      <c r="A102" s="181"/>
      <c r="B102" s="181"/>
      <c r="C102" s="181"/>
      <c r="D102" s="181"/>
      <c r="E102" s="181"/>
      <c r="F102" s="181"/>
      <c r="G102" s="181"/>
      <c r="H102" s="181"/>
      <c r="I102" s="182"/>
      <c r="BD102" s="161"/>
      <c r="BE102" s="161"/>
      <c r="BF102" s="161"/>
      <c r="BG102" s="161"/>
      <c r="BH102" s="161"/>
      <c r="BI102" s="161"/>
      <c r="BJ102" s="161"/>
      <c r="BK102" s="161"/>
      <c r="BL102" s="167"/>
    </row>
    <row r="103" spans="1:64" x14ac:dyDescent="0.15">
      <c r="A103" s="181"/>
      <c r="B103" s="181"/>
      <c r="C103" s="181"/>
      <c r="D103" s="181"/>
      <c r="E103" s="181"/>
      <c r="F103" s="181"/>
      <c r="G103" s="181"/>
      <c r="H103" s="181"/>
      <c r="I103" s="182"/>
      <c r="BD103" s="161"/>
      <c r="BE103" s="161"/>
      <c r="BF103" s="161"/>
      <c r="BG103" s="161"/>
      <c r="BH103" s="161"/>
      <c r="BI103" s="161"/>
      <c r="BJ103" s="161"/>
      <c r="BK103" s="161"/>
      <c r="BL103" s="167"/>
    </row>
    <row r="104" spans="1:64" x14ac:dyDescent="0.15">
      <c r="A104" s="181"/>
      <c r="B104" s="181"/>
      <c r="C104" s="181"/>
      <c r="D104" s="181"/>
      <c r="E104" s="181"/>
      <c r="F104" s="181"/>
      <c r="G104" s="181"/>
      <c r="H104" s="181"/>
      <c r="I104" s="182"/>
      <c r="BD104" s="161"/>
      <c r="BE104" s="161"/>
      <c r="BF104" s="161"/>
      <c r="BG104" s="161"/>
      <c r="BH104" s="161"/>
      <c r="BI104" s="161"/>
      <c r="BJ104" s="161"/>
      <c r="BK104" s="161"/>
      <c r="BL104" s="167"/>
    </row>
    <row r="105" spans="1:64" x14ac:dyDescent="0.15">
      <c r="A105" s="181"/>
      <c r="B105" s="181"/>
      <c r="C105" s="181"/>
      <c r="D105" s="181"/>
      <c r="E105" s="181"/>
      <c r="F105" s="181"/>
      <c r="G105" s="181"/>
      <c r="H105" s="181"/>
      <c r="I105" s="182"/>
      <c r="BD105" s="161"/>
      <c r="BE105" s="161"/>
      <c r="BF105" s="161"/>
      <c r="BG105" s="161"/>
      <c r="BH105" s="161"/>
      <c r="BI105" s="161"/>
      <c r="BJ105" s="161"/>
      <c r="BK105" s="161"/>
      <c r="BL105" s="167"/>
    </row>
    <row r="106" spans="1:64" x14ac:dyDescent="0.15">
      <c r="A106" s="181"/>
      <c r="B106" s="181"/>
      <c r="C106" s="181"/>
      <c r="D106" s="181"/>
      <c r="E106" s="181"/>
      <c r="F106" s="181"/>
      <c r="G106" s="181"/>
      <c r="H106" s="181"/>
      <c r="I106" s="182"/>
      <c r="BD106" s="161"/>
      <c r="BE106" s="161"/>
      <c r="BF106" s="161"/>
      <c r="BG106" s="161"/>
      <c r="BH106" s="161"/>
      <c r="BI106" s="161"/>
      <c r="BJ106" s="161"/>
      <c r="BK106" s="161"/>
      <c r="BL106" s="167"/>
    </row>
    <row r="107" spans="1:64" x14ac:dyDescent="0.15">
      <c r="A107" s="181"/>
      <c r="B107" s="181"/>
      <c r="C107" s="181"/>
      <c r="D107" s="181"/>
      <c r="E107" s="181"/>
      <c r="F107" s="181"/>
      <c r="G107" s="181"/>
      <c r="H107" s="181"/>
      <c r="I107" s="182"/>
      <c r="BD107" s="161"/>
      <c r="BE107" s="161"/>
      <c r="BF107" s="161"/>
      <c r="BG107" s="161"/>
      <c r="BH107" s="161"/>
      <c r="BI107" s="161"/>
      <c r="BJ107" s="161"/>
      <c r="BK107" s="161"/>
      <c r="BL107" s="167"/>
    </row>
    <row r="108" spans="1:64" x14ac:dyDescent="0.15">
      <c r="A108" s="181"/>
      <c r="B108" s="181"/>
      <c r="C108" s="181"/>
      <c r="D108" s="181"/>
      <c r="E108" s="181"/>
      <c r="F108" s="181"/>
      <c r="G108" s="181"/>
      <c r="H108" s="181"/>
      <c r="I108" s="182"/>
      <c r="BD108" s="161"/>
      <c r="BE108" s="161"/>
      <c r="BF108" s="161"/>
      <c r="BG108" s="161"/>
      <c r="BH108" s="161"/>
      <c r="BI108" s="161"/>
      <c r="BJ108" s="161"/>
      <c r="BK108" s="161"/>
      <c r="BL108" s="167"/>
    </row>
    <row r="109" spans="1:64" x14ac:dyDescent="0.15">
      <c r="A109" s="181"/>
      <c r="B109" s="181"/>
      <c r="C109" s="181"/>
      <c r="D109" s="181"/>
      <c r="E109" s="181"/>
      <c r="F109" s="181"/>
      <c r="G109" s="181"/>
      <c r="H109" s="181"/>
      <c r="I109" s="182"/>
      <c r="BD109" s="161"/>
      <c r="BE109" s="161"/>
      <c r="BF109" s="161"/>
      <c r="BG109" s="161"/>
      <c r="BH109" s="161"/>
      <c r="BI109" s="161"/>
      <c r="BJ109" s="161"/>
      <c r="BK109" s="161"/>
      <c r="BL109" s="167"/>
    </row>
    <row r="110" spans="1:64" x14ac:dyDescent="0.15">
      <c r="A110" s="181"/>
      <c r="B110" s="181"/>
      <c r="C110" s="181"/>
      <c r="D110" s="181"/>
      <c r="E110" s="181"/>
      <c r="F110" s="181"/>
      <c r="G110" s="181"/>
      <c r="H110" s="181"/>
      <c r="I110" s="182"/>
      <c r="BD110" s="161"/>
      <c r="BE110" s="161"/>
      <c r="BF110" s="161"/>
      <c r="BG110" s="161"/>
      <c r="BH110" s="161"/>
      <c r="BI110" s="161"/>
      <c r="BJ110" s="161"/>
      <c r="BK110" s="161"/>
      <c r="BL110" s="167"/>
    </row>
    <row r="111" spans="1:64" x14ac:dyDescent="0.15">
      <c r="A111" s="181"/>
      <c r="B111" s="181"/>
      <c r="C111" s="181"/>
      <c r="D111" s="181"/>
      <c r="E111" s="181"/>
      <c r="F111" s="181"/>
      <c r="G111" s="181"/>
      <c r="H111" s="181"/>
      <c r="I111" s="182"/>
      <c r="BD111" s="161"/>
      <c r="BE111" s="161"/>
      <c r="BF111" s="161"/>
      <c r="BG111" s="161"/>
      <c r="BH111" s="161"/>
      <c r="BI111" s="161"/>
      <c r="BJ111" s="161"/>
      <c r="BK111" s="161"/>
      <c r="BL111" s="167"/>
    </row>
    <row r="112" spans="1:64" x14ac:dyDescent="0.15">
      <c r="A112" s="181"/>
      <c r="B112" s="181"/>
      <c r="C112" s="181"/>
      <c r="D112" s="181"/>
      <c r="E112" s="181"/>
      <c r="F112" s="181"/>
      <c r="G112" s="181"/>
      <c r="H112" s="181"/>
      <c r="I112" s="182"/>
      <c r="BD112" s="161"/>
      <c r="BE112" s="161"/>
      <c r="BF112" s="161"/>
      <c r="BG112" s="161"/>
      <c r="BH112" s="161"/>
      <c r="BI112" s="161"/>
      <c r="BJ112" s="161"/>
      <c r="BK112" s="161"/>
      <c r="BL112" s="167"/>
    </row>
    <row r="113" spans="1:64" x14ac:dyDescent="0.15">
      <c r="A113" s="181"/>
      <c r="B113" s="181"/>
      <c r="C113" s="181"/>
      <c r="D113" s="181"/>
      <c r="E113" s="181"/>
      <c r="F113" s="181"/>
      <c r="G113" s="181"/>
      <c r="H113" s="181"/>
      <c r="I113" s="182"/>
      <c r="BD113" s="161"/>
      <c r="BE113" s="161"/>
      <c r="BF113" s="161"/>
      <c r="BG113" s="161"/>
      <c r="BH113" s="161"/>
      <c r="BI113" s="161"/>
      <c r="BJ113" s="161"/>
      <c r="BK113" s="161"/>
      <c r="BL113" s="167"/>
    </row>
    <row r="114" spans="1:64" x14ac:dyDescent="0.15">
      <c r="A114" s="181"/>
      <c r="B114" s="181"/>
      <c r="C114" s="181"/>
      <c r="D114" s="181"/>
      <c r="E114" s="181"/>
      <c r="F114" s="181"/>
      <c r="G114" s="181"/>
      <c r="H114" s="181"/>
      <c r="I114" s="182"/>
      <c r="BD114" s="161"/>
      <c r="BE114" s="161"/>
      <c r="BF114" s="161"/>
      <c r="BG114" s="161"/>
      <c r="BH114" s="161"/>
      <c r="BI114" s="161"/>
      <c r="BJ114" s="161"/>
      <c r="BK114" s="161"/>
      <c r="BL114" s="167"/>
    </row>
    <row r="115" spans="1:64" x14ac:dyDescent="0.15">
      <c r="A115" s="181"/>
      <c r="B115" s="181"/>
      <c r="C115" s="181"/>
      <c r="D115" s="181"/>
      <c r="E115" s="181"/>
      <c r="F115" s="181"/>
      <c r="G115" s="181"/>
      <c r="H115" s="181"/>
      <c r="I115" s="182"/>
      <c r="BD115" s="161"/>
      <c r="BE115" s="161"/>
      <c r="BF115" s="161"/>
      <c r="BG115" s="161"/>
      <c r="BH115" s="161"/>
      <c r="BI115" s="161"/>
      <c r="BJ115" s="161"/>
      <c r="BK115" s="161"/>
      <c r="BL115" s="167"/>
    </row>
    <row r="116" spans="1:64" x14ac:dyDescent="0.15">
      <c r="A116" s="181"/>
      <c r="B116" s="181"/>
      <c r="C116" s="181"/>
      <c r="D116" s="181"/>
      <c r="E116" s="181"/>
      <c r="F116" s="181"/>
      <c r="G116" s="181"/>
      <c r="H116" s="181"/>
      <c r="I116" s="182"/>
      <c r="BD116" s="161"/>
      <c r="BE116" s="161"/>
      <c r="BF116" s="161"/>
      <c r="BG116" s="161"/>
      <c r="BH116" s="161"/>
      <c r="BI116" s="161"/>
      <c r="BJ116" s="161"/>
      <c r="BK116" s="161"/>
      <c r="BL116" s="167"/>
    </row>
    <row r="117" spans="1:64" x14ac:dyDescent="0.15">
      <c r="A117" s="181"/>
      <c r="B117" s="181"/>
      <c r="C117" s="181"/>
      <c r="D117" s="181"/>
      <c r="E117" s="181"/>
      <c r="F117" s="181"/>
      <c r="G117" s="181"/>
      <c r="H117" s="181"/>
      <c r="I117" s="182"/>
      <c r="BD117" s="161"/>
      <c r="BE117" s="161"/>
      <c r="BF117" s="161"/>
      <c r="BG117" s="161"/>
      <c r="BH117" s="161"/>
      <c r="BI117" s="161"/>
      <c r="BJ117" s="161"/>
      <c r="BK117" s="161"/>
      <c r="BL117" s="167"/>
    </row>
    <row r="118" spans="1:64" x14ac:dyDescent="0.15">
      <c r="A118" s="181"/>
      <c r="B118" s="181"/>
      <c r="C118" s="181"/>
      <c r="D118" s="181"/>
      <c r="E118" s="181"/>
      <c r="F118" s="181"/>
      <c r="G118" s="181"/>
      <c r="H118" s="181"/>
      <c r="I118" s="182"/>
      <c r="BD118" s="161"/>
      <c r="BE118" s="161"/>
      <c r="BF118" s="161"/>
      <c r="BG118" s="161"/>
      <c r="BH118" s="161"/>
      <c r="BI118" s="161"/>
      <c r="BJ118" s="161"/>
      <c r="BK118" s="161"/>
      <c r="BL118" s="167"/>
    </row>
    <row r="119" spans="1:64" x14ac:dyDescent="0.15">
      <c r="A119" s="181"/>
      <c r="B119" s="181"/>
      <c r="C119" s="181"/>
      <c r="D119" s="181"/>
      <c r="E119" s="181"/>
      <c r="F119" s="181"/>
      <c r="G119" s="181"/>
      <c r="H119" s="181"/>
      <c r="I119" s="182"/>
      <c r="BD119" s="161"/>
      <c r="BE119" s="161"/>
      <c r="BF119" s="161"/>
      <c r="BG119" s="161"/>
      <c r="BH119" s="161"/>
      <c r="BI119" s="161"/>
      <c r="BJ119" s="161"/>
      <c r="BK119" s="161"/>
      <c r="BL119" s="167"/>
    </row>
    <row r="120" spans="1:64" x14ac:dyDescent="0.15">
      <c r="A120" s="181"/>
      <c r="B120" s="181"/>
      <c r="C120" s="181"/>
      <c r="D120" s="181"/>
      <c r="E120" s="181"/>
      <c r="F120" s="181"/>
      <c r="G120" s="181"/>
      <c r="H120" s="181"/>
      <c r="I120" s="182"/>
      <c r="BD120" s="161"/>
      <c r="BE120" s="161"/>
      <c r="BF120" s="161"/>
      <c r="BG120" s="161"/>
      <c r="BH120" s="161"/>
      <c r="BI120" s="161"/>
      <c r="BJ120" s="161"/>
      <c r="BK120" s="161"/>
      <c r="BL120" s="167"/>
    </row>
    <row r="121" spans="1:64" x14ac:dyDescent="0.15">
      <c r="A121" s="181"/>
      <c r="B121" s="181"/>
      <c r="C121" s="181"/>
      <c r="D121" s="181"/>
      <c r="E121" s="181"/>
      <c r="F121" s="181"/>
      <c r="G121" s="181"/>
      <c r="H121" s="181"/>
      <c r="I121" s="182"/>
      <c r="BD121" s="161"/>
      <c r="BE121" s="161"/>
      <c r="BF121" s="161"/>
      <c r="BG121" s="161"/>
      <c r="BH121" s="161"/>
      <c r="BI121" s="161"/>
      <c r="BJ121" s="161"/>
      <c r="BK121" s="161"/>
      <c r="BL121" s="167"/>
    </row>
    <row r="122" spans="1:64" x14ac:dyDescent="0.15">
      <c r="A122" s="181"/>
      <c r="B122" s="181"/>
      <c r="C122" s="181"/>
      <c r="D122" s="181"/>
      <c r="E122" s="181"/>
      <c r="F122" s="181"/>
      <c r="G122" s="181"/>
      <c r="H122" s="181"/>
      <c r="I122" s="182"/>
      <c r="BD122" s="161"/>
      <c r="BE122" s="161"/>
      <c r="BF122" s="161"/>
      <c r="BG122" s="161"/>
      <c r="BH122" s="161"/>
      <c r="BI122" s="161"/>
      <c r="BJ122" s="161"/>
      <c r="BK122" s="161"/>
      <c r="BL122" s="167"/>
    </row>
    <row r="123" spans="1:64" x14ac:dyDescent="0.15">
      <c r="A123" s="181"/>
      <c r="B123" s="181"/>
      <c r="C123" s="181"/>
      <c r="D123" s="181"/>
      <c r="E123" s="181"/>
      <c r="F123" s="181"/>
      <c r="G123" s="181"/>
      <c r="H123" s="181"/>
      <c r="I123" s="182"/>
      <c r="BD123" s="161"/>
      <c r="BE123" s="161"/>
      <c r="BF123" s="161"/>
      <c r="BG123" s="161"/>
      <c r="BH123" s="161"/>
      <c r="BI123" s="161"/>
      <c r="BJ123" s="161"/>
      <c r="BK123" s="161"/>
      <c r="BL123" s="167"/>
    </row>
    <row r="124" spans="1:64" x14ac:dyDescent="0.15">
      <c r="A124" s="181"/>
      <c r="B124" s="181"/>
      <c r="C124" s="181"/>
      <c r="D124" s="181"/>
      <c r="E124" s="181"/>
      <c r="F124" s="181"/>
      <c r="G124" s="181"/>
      <c r="H124" s="181"/>
      <c r="I124" s="182"/>
      <c r="BD124" s="161"/>
      <c r="BE124" s="161"/>
      <c r="BF124" s="161"/>
      <c r="BG124" s="161"/>
      <c r="BH124" s="161"/>
      <c r="BI124" s="161"/>
      <c r="BJ124" s="161"/>
      <c r="BK124" s="161"/>
      <c r="BL124" s="167"/>
    </row>
    <row r="125" spans="1:64" x14ac:dyDescent="0.15">
      <c r="A125" s="181"/>
      <c r="B125" s="181"/>
      <c r="C125" s="181"/>
      <c r="D125" s="181"/>
      <c r="E125" s="181"/>
      <c r="F125" s="181"/>
      <c r="G125" s="181"/>
      <c r="H125" s="181"/>
      <c r="I125" s="182"/>
      <c r="BD125" s="161"/>
      <c r="BE125" s="161"/>
      <c r="BF125" s="161"/>
      <c r="BG125" s="161"/>
      <c r="BH125" s="161"/>
      <c r="BI125" s="161"/>
      <c r="BJ125" s="161"/>
      <c r="BK125" s="161"/>
      <c r="BL125" s="167"/>
    </row>
    <row r="126" spans="1:64" x14ac:dyDescent="0.15">
      <c r="A126" s="181"/>
      <c r="B126" s="181"/>
      <c r="C126" s="181"/>
      <c r="D126" s="181"/>
      <c r="E126" s="181"/>
      <c r="F126" s="181"/>
      <c r="G126" s="181"/>
      <c r="H126" s="181"/>
      <c r="I126" s="182"/>
      <c r="BD126" s="161"/>
      <c r="BE126" s="161"/>
      <c r="BF126" s="161"/>
      <c r="BG126" s="161"/>
      <c r="BH126" s="161"/>
      <c r="BI126" s="161"/>
      <c r="BJ126" s="161"/>
      <c r="BK126" s="161"/>
      <c r="BL126" s="167"/>
    </row>
    <row r="127" spans="1:64" x14ac:dyDescent="0.15">
      <c r="A127" s="181"/>
      <c r="B127" s="181"/>
      <c r="C127" s="181"/>
      <c r="D127" s="181"/>
      <c r="E127" s="181"/>
      <c r="F127" s="181"/>
      <c r="G127" s="181"/>
      <c r="H127" s="181"/>
      <c r="I127" s="182"/>
      <c r="BD127" s="161"/>
      <c r="BE127" s="161"/>
      <c r="BF127" s="161"/>
      <c r="BG127" s="161"/>
      <c r="BH127" s="161"/>
      <c r="BI127" s="161"/>
      <c r="BJ127" s="161"/>
      <c r="BK127" s="161"/>
      <c r="BL127" s="167"/>
    </row>
    <row r="128" spans="1:64" x14ac:dyDescent="0.15">
      <c r="A128" s="181"/>
      <c r="B128" s="181"/>
      <c r="C128" s="181"/>
      <c r="D128" s="181"/>
      <c r="E128" s="181"/>
      <c r="F128" s="181"/>
      <c r="G128" s="181"/>
      <c r="H128" s="181"/>
      <c r="I128" s="182"/>
      <c r="BD128" s="161"/>
      <c r="BE128" s="161"/>
      <c r="BF128" s="161"/>
      <c r="BG128" s="161"/>
      <c r="BH128" s="161"/>
      <c r="BI128" s="161"/>
      <c r="BJ128" s="161"/>
      <c r="BK128" s="161"/>
      <c r="BL128" s="167"/>
    </row>
    <row r="129" spans="1:64" x14ac:dyDescent="0.15">
      <c r="A129" s="181"/>
      <c r="B129" s="181"/>
      <c r="C129" s="181"/>
      <c r="D129" s="181"/>
      <c r="E129" s="181"/>
      <c r="F129" s="181"/>
      <c r="G129" s="181"/>
      <c r="H129" s="181"/>
      <c r="I129" s="182"/>
      <c r="BD129" s="161"/>
      <c r="BE129" s="161"/>
      <c r="BF129" s="161"/>
      <c r="BG129" s="161"/>
      <c r="BH129" s="161"/>
      <c r="BI129" s="161"/>
      <c r="BJ129" s="161"/>
      <c r="BK129" s="161"/>
      <c r="BL129" s="167"/>
    </row>
    <row r="130" spans="1:64" x14ac:dyDescent="0.15">
      <c r="A130" s="181"/>
      <c r="B130" s="181"/>
      <c r="C130" s="181"/>
      <c r="D130" s="181"/>
      <c r="E130" s="181"/>
      <c r="F130" s="181"/>
      <c r="G130" s="181"/>
      <c r="H130" s="181"/>
      <c r="I130" s="182"/>
      <c r="BD130" s="161"/>
      <c r="BE130" s="161"/>
      <c r="BF130" s="161"/>
      <c r="BG130" s="161"/>
      <c r="BH130" s="161"/>
      <c r="BI130" s="161"/>
      <c r="BJ130" s="161"/>
      <c r="BK130" s="161"/>
      <c r="BL130" s="167"/>
    </row>
    <row r="131" spans="1:64" x14ac:dyDescent="0.15">
      <c r="A131" s="181"/>
      <c r="B131" s="181"/>
      <c r="C131" s="181"/>
      <c r="D131" s="181"/>
      <c r="E131" s="181"/>
      <c r="F131" s="181"/>
      <c r="G131" s="181"/>
      <c r="H131" s="181"/>
      <c r="I131" s="182"/>
      <c r="BD131" s="161"/>
      <c r="BE131" s="161"/>
      <c r="BF131" s="161"/>
      <c r="BG131" s="161"/>
      <c r="BH131" s="161"/>
      <c r="BI131" s="161"/>
      <c r="BJ131" s="161"/>
      <c r="BK131" s="161"/>
      <c r="BL131" s="167"/>
    </row>
    <row r="132" spans="1:64" x14ac:dyDescent="0.15">
      <c r="A132" s="181"/>
      <c r="B132" s="181"/>
      <c r="C132" s="181"/>
      <c r="D132" s="181"/>
      <c r="E132" s="181"/>
      <c r="F132" s="181"/>
      <c r="G132" s="181"/>
      <c r="H132" s="181"/>
      <c r="I132" s="182"/>
      <c r="BD132" s="161"/>
      <c r="BE132" s="161"/>
      <c r="BF132" s="161"/>
      <c r="BG132" s="161"/>
      <c r="BH132" s="161"/>
      <c r="BI132" s="161"/>
      <c r="BJ132" s="161"/>
      <c r="BK132" s="161"/>
      <c r="BL132" s="167"/>
    </row>
    <row r="133" spans="1:64" x14ac:dyDescent="0.15">
      <c r="A133" s="181"/>
      <c r="B133" s="181"/>
      <c r="C133" s="181"/>
      <c r="D133" s="181"/>
      <c r="E133" s="181"/>
      <c r="F133" s="181"/>
      <c r="G133" s="181"/>
      <c r="H133" s="181"/>
      <c r="I133" s="182"/>
      <c r="BD133" s="161"/>
      <c r="BE133" s="161"/>
      <c r="BF133" s="161"/>
      <c r="BG133" s="161"/>
      <c r="BH133" s="161"/>
      <c r="BI133" s="161"/>
      <c r="BJ133" s="161"/>
      <c r="BK133" s="161"/>
      <c r="BL133" s="167"/>
    </row>
    <row r="134" spans="1:64" x14ac:dyDescent="0.15">
      <c r="A134" s="9"/>
      <c r="B134" s="9"/>
      <c r="C134" s="9"/>
      <c r="D134" s="9"/>
      <c r="E134" s="9"/>
      <c r="F134" s="9"/>
      <c r="G134" s="9"/>
      <c r="H134" s="9"/>
      <c r="I134" s="9"/>
      <c r="BD134" s="9"/>
      <c r="BE134" s="9"/>
      <c r="BF134" s="9"/>
      <c r="BG134" s="9"/>
      <c r="BH134" s="9"/>
      <c r="BI134" s="9"/>
      <c r="BJ134" s="9"/>
      <c r="BK134" s="9"/>
      <c r="BL134" s="9"/>
    </row>
    <row r="135" spans="1:64" x14ac:dyDescent="0.15">
      <c r="A135" s="9"/>
      <c r="B135" s="9"/>
      <c r="C135" s="9"/>
      <c r="D135" s="9"/>
      <c r="E135" s="9"/>
      <c r="F135" s="9"/>
      <c r="G135" s="9"/>
      <c r="H135" s="9"/>
      <c r="I135" s="9"/>
      <c r="BD135" s="9"/>
      <c r="BE135" s="9"/>
      <c r="BF135" s="9"/>
      <c r="BG135" s="9"/>
      <c r="BH135" s="9"/>
      <c r="BI135" s="9"/>
      <c r="BJ135" s="9"/>
      <c r="BK135" s="9"/>
      <c r="BL135" s="9"/>
    </row>
    <row r="137" spans="1:64" ht="14.25" thickBo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BD137" s="10"/>
      <c r="BE137" s="10"/>
      <c r="BF137" s="10"/>
      <c r="BG137" s="10"/>
      <c r="BH137" s="10"/>
      <c r="BI137" s="10"/>
      <c r="BJ137" s="10"/>
      <c r="BK137" s="10"/>
      <c r="BL137" s="10"/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82"/>
  <sheetViews>
    <sheetView topLeftCell="A261" workbookViewId="0">
      <selection activeCell="A11" sqref="A11:C328"/>
    </sheetView>
  </sheetViews>
  <sheetFormatPr defaultRowHeight="13.5" x14ac:dyDescent="0.15"/>
  <cols>
    <col min="5" max="5" width="15.625" style="3" customWidth="1"/>
    <col min="6" max="6" width="14.125" bestFit="1" customWidth="1"/>
    <col min="7" max="7" width="14" customWidth="1"/>
    <col min="9" max="9" width="14" customWidth="1"/>
  </cols>
  <sheetData>
    <row r="1" spans="1:6" x14ac:dyDescent="0.15">
      <c r="A1" t="s">
        <v>46</v>
      </c>
      <c r="E1" s="25" t="s">
        <v>48</v>
      </c>
    </row>
    <row r="2" spans="1:6" ht="14.25" customHeight="1" x14ac:dyDescent="0.15">
      <c r="A2" s="9" t="s">
        <v>14</v>
      </c>
      <c r="B2" s="9" t="s">
        <v>15</v>
      </c>
      <c r="C2" s="9" t="s">
        <v>3</v>
      </c>
      <c r="E2" s="2" t="s">
        <v>52</v>
      </c>
    </row>
    <row r="3" spans="1:6" x14ac:dyDescent="0.15">
      <c r="A3" s="9"/>
      <c r="B3" s="9"/>
      <c r="C3" s="9"/>
      <c r="E3" s="2" t="s">
        <v>51</v>
      </c>
      <c r="F3" s="20"/>
    </row>
    <row r="4" spans="1:6" x14ac:dyDescent="0.15">
      <c r="A4" s="9"/>
      <c r="B4" s="9"/>
      <c r="C4" s="9"/>
      <c r="E4" s="2" t="s">
        <v>54</v>
      </c>
      <c r="F4" s="21"/>
    </row>
    <row r="5" spans="1:6" x14ac:dyDescent="0.15">
      <c r="A5" s="13"/>
      <c r="B5" s="13"/>
      <c r="C5" s="13"/>
      <c r="E5" s="2" t="s">
        <v>53</v>
      </c>
      <c r="F5" s="22"/>
    </row>
    <row r="6" spans="1:6" x14ac:dyDescent="0.15">
      <c r="A6" s="27" t="s">
        <v>64</v>
      </c>
      <c r="B6" s="27"/>
      <c r="C6" s="27"/>
      <c r="E6" s="2" t="s">
        <v>50</v>
      </c>
      <c r="F6" s="21"/>
    </row>
    <row r="7" spans="1:6" x14ac:dyDescent="0.15">
      <c r="A7" s="26" t="s">
        <v>65</v>
      </c>
      <c r="B7" s="26" t="s">
        <v>66</v>
      </c>
      <c r="C7" s="26" t="s">
        <v>3</v>
      </c>
      <c r="E7" s="2" t="s">
        <v>49</v>
      </c>
      <c r="F7" s="22"/>
    </row>
    <row r="8" spans="1:6" x14ac:dyDescent="0.15">
      <c r="A8" s="26"/>
      <c r="B8" s="26"/>
      <c r="C8" s="26"/>
      <c r="E8" s="2" t="s">
        <v>451</v>
      </c>
      <c r="F8" s="20"/>
    </row>
    <row r="9" spans="1:6" x14ac:dyDescent="0.15">
      <c r="A9" s="26"/>
      <c r="B9" s="26"/>
      <c r="C9" s="26"/>
      <c r="E9" s="2" t="s">
        <v>55</v>
      </c>
    </row>
    <row r="10" spans="1:6" ht="14.25" thickBot="1" x14ac:dyDescent="0.2">
      <c r="A10" s="13"/>
      <c r="E10" s="2" t="s">
        <v>443</v>
      </c>
    </row>
    <row r="11" spans="1:6" x14ac:dyDescent="0.15">
      <c r="A11" s="29" t="s">
        <v>185</v>
      </c>
      <c r="B11" s="13" t="s">
        <v>246</v>
      </c>
      <c r="C11" s="28">
        <v>4</v>
      </c>
      <c r="E11" s="2" t="s">
        <v>423</v>
      </c>
    </row>
    <row r="12" spans="1:6" x14ac:dyDescent="0.15">
      <c r="A12" s="2" t="s">
        <v>186</v>
      </c>
      <c r="B12" s="13" t="s">
        <v>246</v>
      </c>
      <c r="C12" s="32">
        <v>4</v>
      </c>
      <c r="E12" s="154" t="s">
        <v>56</v>
      </c>
    </row>
    <row r="13" spans="1:6" x14ac:dyDescent="0.15">
      <c r="A13" s="31" t="s">
        <v>187</v>
      </c>
      <c r="B13" s="13" t="s">
        <v>246</v>
      </c>
      <c r="C13" s="30">
        <v>3</v>
      </c>
    </row>
    <row r="14" spans="1:6" x14ac:dyDescent="0.15">
      <c r="A14" s="2" t="s">
        <v>188</v>
      </c>
      <c r="B14" s="13" t="s">
        <v>246</v>
      </c>
      <c r="C14" s="32">
        <v>3</v>
      </c>
    </row>
    <row r="15" spans="1:6" x14ac:dyDescent="0.15">
      <c r="A15" s="31" t="s">
        <v>189</v>
      </c>
      <c r="B15" s="13" t="s">
        <v>246</v>
      </c>
      <c r="C15" s="30">
        <v>2</v>
      </c>
    </row>
    <row r="16" spans="1:6" x14ac:dyDescent="0.15">
      <c r="A16" s="2" t="s">
        <v>190</v>
      </c>
      <c r="B16" s="13" t="s">
        <v>246</v>
      </c>
      <c r="C16" s="32">
        <v>2</v>
      </c>
    </row>
    <row r="17" spans="1:3" x14ac:dyDescent="0.15">
      <c r="A17" s="31" t="s">
        <v>191</v>
      </c>
      <c r="B17" s="13" t="s">
        <v>246</v>
      </c>
      <c r="C17" s="30">
        <v>2</v>
      </c>
    </row>
    <row r="18" spans="1:3" x14ac:dyDescent="0.15">
      <c r="A18" s="2" t="s">
        <v>192</v>
      </c>
      <c r="B18" s="13" t="s">
        <v>246</v>
      </c>
      <c r="C18" s="32">
        <v>2</v>
      </c>
    </row>
    <row r="19" spans="1:3" x14ac:dyDescent="0.15">
      <c r="A19" s="31" t="s">
        <v>193</v>
      </c>
      <c r="B19" s="13" t="s">
        <v>246</v>
      </c>
      <c r="C19" s="30">
        <v>2</v>
      </c>
    </row>
    <row r="20" spans="1:3" x14ac:dyDescent="0.15">
      <c r="A20" s="2" t="s">
        <v>194</v>
      </c>
      <c r="B20" s="13" t="s">
        <v>246</v>
      </c>
      <c r="C20" s="32">
        <v>2</v>
      </c>
    </row>
    <row r="21" spans="1:3" x14ac:dyDescent="0.15">
      <c r="A21" s="31" t="s">
        <v>195</v>
      </c>
      <c r="B21" s="13" t="s">
        <v>246</v>
      </c>
      <c r="C21" s="30">
        <v>2</v>
      </c>
    </row>
    <row r="22" spans="1:3" x14ac:dyDescent="0.15">
      <c r="A22" s="2" t="s">
        <v>196</v>
      </c>
      <c r="B22" s="13" t="s">
        <v>246</v>
      </c>
      <c r="C22" s="32">
        <v>2</v>
      </c>
    </row>
    <row r="23" spans="1:3" x14ac:dyDescent="0.15">
      <c r="A23" s="31" t="s">
        <v>197</v>
      </c>
      <c r="B23" s="13" t="s">
        <v>246</v>
      </c>
      <c r="C23" s="30">
        <v>1</v>
      </c>
    </row>
    <row r="24" spans="1:3" x14ac:dyDescent="0.15">
      <c r="A24" s="2" t="s">
        <v>198</v>
      </c>
      <c r="B24" s="13" t="s">
        <v>246</v>
      </c>
      <c r="C24" s="32">
        <v>1</v>
      </c>
    </row>
    <row r="25" spans="1:3" x14ac:dyDescent="0.15">
      <c r="A25" s="6" t="s">
        <v>463</v>
      </c>
      <c r="B25" s="160" t="s">
        <v>462</v>
      </c>
      <c r="C25" s="162">
        <v>2</v>
      </c>
    </row>
    <row r="26" spans="1:3" x14ac:dyDescent="0.15">
      <c r="A26" s="6" t="s">
        <v>490</v>
      </c>
      <c r="B26" s="160" t="s">
        <v>462</v>
      </c>
      <c r="C26" s="162">
        <v>1</v>
      </c>
    </row>
    <row r="27" spans="1:3" x14ac:dyDescent="0.15">
      <c r="A27" s="31" t="s">
        <v>199</v>
      </c>
      <c r="B27" s="13" t="s">
        <v>247</v>
      </c>
      <c r="C27" s="30">
        <v>2</v>
      </c>
    </row>
    <row r="28" spans="1:3" ht="18.75" x14ac:dyDescent="0.15">
      <c r="A28" s="33" t="s">
        <v>200</v>
      </c>
      <c r="B28" s="13" t="s">
        <v>247</v>
      </c>
      <c r="C28" s="32">
        <v>1</v>
      </c>
    </row>
    <row r="29" spans="1:3" x14ac:dyDescent="0.15">
      <c r="A29" s="31" t="s">
        <v>201</v>
      </c>
      <c r="B29" s="13" t="s">
        <v>249</v>
      </c>
      <c r="C29" s="30">
        <v>4</v>
      </c>
    </row>
    <row r="30" spans="1:3" x14ac:dyDescent="0.15">
      <c r="A30" s="2" t="s">
        <v>202</v>
      </c>
      <c r="B30" s="13" t="s">
        <v>249</v>
      </c>
      <c r="C30" s="32">
        <v>4</v>
      </c>
    </row>
    <row r="31" spans="1:3" x14ac:dyDescent="0.15">
      <c r="A31" s="31" t="s">
        <v>203</v>
      </c>
      <c r="B31" s="13" t="s">
        <v>249</v>
      </c>
      <c r="C31" s="30">
        <v>4</v>
      </c>
    </row>
    <row r="32" spans="1:3" x14ac:dyDescent="0.15">
      <c r="A32" s="2" t="s">
        <v>204</v>
      </c>
      <c r="B32" s="13" t="s">
        <v>249</v>
      </c>
      <c r="C32" s="32">
        <v>4</v>
      </c>
    </row>
    <row r="33" spans="1:3" x14ac:dyDescent="0.15">
      <c r="A33" s="31" t="s">
        <v>205</v>
      </c>
      <c r="B33" s="13" t="s">
        <v>249</v>
      </c>
      <c r="C33" s="30">
        <v>4</v>
      </c>
    </row>
    <row r="34" spans="1:3" x14ac:dyDescent="0.15">
      <c r="A34" s="2" t="s">
        <v>206</v>
      </c>
      <c r="B34" s="13" t="s">
        <v>249</v>
      </c>
      <c r="C34" s="32">
        <v>4</v>
      </c>
    </row>
    <row r="35" spans="1:3" x14ac:dyDescent="0.15">
      <c r="A35" s="31" t="s">
        <v>207</v>
      </c>
      <c r="B35" s="13" t="s">
        <v>249</v>
      </c>
      <c r="C35" s="30">
        <v>3</v>
      </c>
    </row>
    <row r="36" spans="1:3" x14ac:dyDescent="0.15">
      <c r="A36" s="2" t="s">
        <v>208</v>
      </c>
      <c r="B36" s="13" t="s">
        <v>249</v>
      </c>
      <c r="C36" s="32">
        <v>3</v>
      </c>
    </row>
    <row r="37" spans="1:3" x14ac:dyDescent="0.15">
      <c r="A37" s="31" t="s">
        <v>209</v>
      </c>
      <c r="B37" s="13" t="s">
        <v>249</v>
      </c>
      <c r="C37" s="30">
        <v>3</v>
      </c>
    </row>
    <row r="38" spans="1:3" x14ac:dyDescent="0.15">
      <c r="A38" s="2" t="s">
        <v>210</v>
      </c>
      <c r="B38" s="13" t="s">
        <v>249</v>
      </c>
      <c r="C38" s="32">
        <v>3</v>
      </c>
    </row>
    <row r="39" spans="1:3" x14ac:dyDescent="0.15">
      <c r="A39" s="31" t="s">
        <v>211</v>
      </c>
      <c r="B39" s="13" t="s">
        <v>249</v>
      </c>
      <c r="C39" s="30">
        <v>3</v>
      </c>
    </row>
    <row r="40" spans="1:3" ht="14.25" thickBot="1" x14ac:dyDescent="0.2">
      <c r="A40" s="2" t="s">
        <v>212</v>
      </c>
      <c r="B40" s="13" t="s">
        <v>249</v>
      </c>
      <c r="C40" s="32">
        <v>3</v>
      </c>
    </row>
    <row r="41" spans="1:3" x14ac:dyDescent="0.15">
      <c r="A41" s="29" t="s">
        <v>213</v>
      </c>
      <c r="B41" s="13" t="s">
        <v>249</v>
      </c>
      <c r="C41" s="28">
        <v>3</v>
      </c>
    </row>
    <row r="42" spans="1:3" x14ac:dyDescent="0.15">
      <c r="A42" s="2" t="s">
        <v>214</v>
      </c>
      <c r="B42" s="13" t="s">
        <v>249</v>
      </c>
      <c r="C42" s="32">
        <v>3</v>
      </c>
    </row>
    <row r="43" spans="1:3" x14ac:dyDescent="0.15">
      <c r="A43" s="31" t="s">
        <v>215</v>
      </c>
      <c r="B43" s="13" t="s">
        <v>249</v>
      </c>
      <c r="C43" s="30">
        <v>2</v>
      </c>
    </row>
    <row r="44" spans="1:3" x14ac:dyDescent="0.15">
      <c r="A44" s="2" t="s">
        <v>216</v>
      </c>
      <c r="B44" s="13" t="s">
        <v>249</v>
      </c>
      <c r="C44" s="32">
        <v>2</v>
      </c>
    </row>
    <row r="45" spans="1:3" x14ac:dyDescent="0.15">
      <c r="A45" s="31" t="s">
        <v>217</v>
      </c>
      <c r="B45" s="13" t="s">
        <v>249</v>
      </c>
      <c r="C45" s="30">
        <v>2</v>
      </c>
    </row>
    <row r="46" spans="1:3" x14ac:dyDescent="0.15">
      <c r="A46" s="2" t="s">
        <v>218</v>
      </c>
      <c r="B46" s="13" t="s">
        <v>249</v>
      </c>
      <c r="C46" s="32">
        <v>2</v>
      </c>
    </row>
    <row r="47" spans="1:3" x14ac:dyDescent="0.15">
      <c r="A47" s="31" t="s">
        <v>219</v>
      </c>
      <c r="B47" s="13" t="s">
        <v>249</v>
      </c>
      <c r="C47" s="30">
        <v>2</v>
      </c>
    </row>
    <row r="48" spans="1:3" x14ac:dyDescent="0.15">
      <c r="A48" s="2" t="s">
        <v>220</v>
      </c>
      <c r="B48" s="13" t="s">
        <v>249</v>
      </c>
      <c r="C48" s="32">
        <v>2</v>
      </c>
    </row>
    <row r="49" spans="1:3" x14ac:dyDescent="0.15">
      <c r="A49" s="31" t="s">
        <v>221</v>
      </c>
      <c r="B49" s="13" t="s">
        <v>249</v>
      </c>
      <c r="C49" s="30">
        <v>1</v>
      </c>
    </row>
    <row r="50" spans="1:3" x14ac:dyDescent="0.15">
      <c r="A50" s="2" t="s">
        <v>222</v>
      </c>
      <c r="B50" s="13" t="s">
        <v>249</v>
      </c>
      <c r="C50" s="32">
        <v>1</v>
      </c>
    </row>
    <row r="51" spans="1:3" x14ac:dyDescent="0.15">
      <c r="A51" s="31" t="s">
        <v>223</v>
      </c>
      <c r="B51" s="13" t="s">
        <v>249</v>
      </c>
      <c r="C51" s="30">
        <v>1</v>
      </c>
    </row>
    <row r="52" spans="1:3" x14ac:dyDescent="0.15">
      <c r="A52" s="2" t="s">
        <v>224</v>
      </c>
      <c r="B52" s="13" t="s">
        <v>249</v>
      </c>
      <c r="C52" s="32">
        <v>1</v>
      </c>
    </row>
    <row r="53" spans="1:3" x14ac:dyDescent="0.15">
      <c r="A53" s="31" t="s">
        <v>225</v>
      </c>
      <c r="B53" s="13" t="s">
        <v>249</v>
      </c>
      <c r="C53" s="30">
        <v>1</v>
      </c>
    </row>
    <row r="54" spans="1:3" x14ac:dyDescent="0.15">
      <c r="A54" s="2" t="s">
        <v>226</v>
      </c>
      <c r="B54" s="13" t="s">
        <v>249</v>
      </c>
      <c r="C54" s="32">
        <v>1</v>
      </c>
    </row>
    <row r="55" spans="1:3" x14ac:dyDescent="0.15">
      <c r="A55" s="31" t="s">
        <v>227</v>
      </c>
      <c r="B55" s="13" t="s">
        <v>249</v>
      </c>
      <c r="C55" s="30">
        <v>1</v>
      </c>
    </row>
    <row r="56" spans="1:3" x14ac:dyDescent="0.15">
      <c r="A56" s="2" t="s">
        <v>228</v>
      </c>
      <c r="B56" s="13" t="s">
        <v>249</v>
      </c>
      <c r="C56" s="32">
        <v>1</v>
      </c>
    </row>
    <row r="57" spans="1:3" x14ac:dyDescent="0.15">
      <c r="A57" s="31" t="s">
        <v>229</v>
      </c>
      <c r="B57" s="13" t="s">
        <v>249</v>
      </c>
      <c r="C57" s="30">
        <v>1</v>
      </c>
    </row>
    <row r="58" spans="1:3" x14ac:dyDescent="0.15">
      <c r="A58" s="2" t="s">
        <v>230</v>
      </c>
      <c r="B58" s="13" t="s">
        <v>249</v>
      </c>
      <c r="C58" s="32">
        <v>1</v>
      </c>
    </row>
    <row r="59" spans="1:3" x14ac:dyDescent="0.15">
      <c r="A59" s="31" t="s">
        <v>231</v>
      </c>
      <c r="B59" s="13" t="s">
        <v>249</v>
      </c>
      <c r="C59" s="30">
        <v>1</v>
      </c>
    </row>
    <row r="60" spans="1:3" x14ac:dyDescent="0.15">
      <c r="A60" s="6" t="s">
        <v>506</v>
      </c>
      <c r="B60" s="160" t="s">
        <v>453</v>
      </c>
      <c r="C60" s="162">
        <v>1</v>
      </c>
    </row>
    <row r="61" spans="1:3" x14ac:dyDescent="0.15">
      <c r="A61" s="2" t="s">
        <v>119</v>
      </c>
      <c r="B61" t="s">
        <v>237</v>
      </c>
      <c r="C61" s="30">
        <v>3</v>
      </c>
    </row>
    <row r="62" spans="1:3" x14ac:dyDescent="0.15">
      <c r="A62" s="31" t="s">
        <v>120</v>
      </c>
      <c r="B62" s="13" t="s">
        <v>237</v>
      </c>
      <c r="C62" s="30">
        <v>3</v>
      </c>
    </row>
    <row r="63" spans="1:3" x14ac:dyDescent="0.15">
      <c r="A63" s="2" t="s">
        <v>121</v>
      </c>
      <c r="B63" s="13" t="s">
        <v>237</v>
      </c>
      <c r="C63" s="30">
        <v>3</v>
      </c>
    </row>
    <row r="64" spans="1:3" x14ac:dyDescent="0.15">
      <c r="A64" s="31" t="s">
        <v>122</v>
      </c>
      <c r="B64" s="13" t="s">
        <v>237</v>
      </c>
      <c r="C64" s="30">
        <v>3</v>
      </c>
    </row>
    <row r="65" spans="1:5" x14ac:dyDescent="0.15">
      <c r="A65" s="2" t="s">
        <v>123</v>
      </c>
      <c r="B65" s="13" t="s">
        <v>237</v>
      </c>
      <c r="C65" s="30">
        <v>3</v>
      </c>
    </row>
    <row r="66" spans="1:5" x14ac:dyDescent="0.15">
      <c r="A66" s="31" t="s">
        <v>124</v>
      </c>
      <c r="B66" s="13" t="s">
        <v>237</v>
      </c>
      <c r="C66" s="30">
        <v>3</v>
      </c>
      <c r="E66" s="3" t="s">
        <v>238</v>
      </c>
    </row>
    <row r="67" spans="1:5" x14ac:dyDescent="0.15">
      <c r="A67" s="2" t="s">
        <v>125</v>
      </c>
      <c r="B67" s="13" t="s">
        <v>237</v>
      </c>
      <c r="C67" s="30">
        <v>3</v>
      </c>
    </row>
    <row r="68" spans="1:5" x14ac:dyDescent="0.15">
      <c r="A68" s="31" t="s">
        <v>126</v>
      </c>
      <c r="B68" s="13" t="s">
        <v>237</v>
      </c>
      <c r="C68" s="30">
        <v>2</v>
      </c>
    </row>
    <row r="69" spans="1:5" x14ac:dyDescent="0.15">
      <c r="A69" s="2" t="s">
        <v>127</v>
      </c>
      <c r="B69" s="13" t="s">
        <v>237</v>
      </c>
      <c r="C69" s="32">
        <v>2</v>
      </c>
    </row>
    <row r="70" spans="1:5" x14ac:dyDescent="0.15">
      <c r="A70" s="31" t="s">
        <v>128</v>
      </c>
      <c r="B70" s="13" t="s">
        <v>237</v>
      </c>
      <c r="C70" s="30">
        <v>2</v>
      </c>
    </row>
    <row r="71" spans="1:5" x14ac:dyDescent="0.15">
      <c r="A71" s="2" t="s">
        <v>129</v>
      </c>
      <c r="B71" s="13" t="s">
        <v>237</v>
      </c>
      <c r="C71" s="32">
        <v>2</v>
      </c>
    </row>
    <row r="72" spans="1:5" x14ac:dyDescent="0.15">
      <c r="A72" s="31" t="s">
        <v>130</v>
      </c>
      <c r="B72" s="13" t="s">
        <v>237</v>
      </c>
      <c r="C72" s="30">
        <v>1</v>
      </c>
    </row>
    <row r="73" spans="1:5" x14ac:dyDescent="0.15">
      <c r="A73" s="2" t="s">
        <v>131</v>
      </c>
      <c r="B73" s="13" t="s">
        <v>237</v>
      </c>
      <c r="C73" s="32">
        <v>1</v>
      </c>
    </row>
    <row r="74" spans="1:5" x14ac:dyDescent="0.15">
      <c r="A74" s="31" t="s">
        <v>132</v>
      </c>
      <c r="B74" s="13" t="s">
        <v>237</v>
      </c>
      <c r="C74" s="30">
        <v>1</v>
      </c>
    </row>
    <row r="75" spans="1:5" x14ac:dyDescent="0.15">
      <c r="A75" s="2" t="s">
        <v>133</v>
      </c>
      <c r="B75" s="13" t="s">
        <v>237</v>
      </c>
      <c r="C75" s="32">
        <v>1</v>
      </c>
    </row>
    <row r="76" spans="1:5" ht="14.25" thickBot="1" x14ac:dyDescent="0.2">
      <c r="A76" s="31" t="s">
        <v>97</v>
      </c>
      <c r="B76" t="s">
        <v>235</v>
      </c>
      <c r="C76" s="30">
        <v>4</v>
      </c>
    </row>
    <row r="77" spans="1:5" x14ac:dyDescent="0.15">
      <c r="A77" s="151" t="s">
        <v>98</v>
      </c>
      <c r="B77" t="s">
        <v>235</v>
      </c>
      <c r="C77" s="152">
        <v>4</v>
      </c>
    </row>
    <row r="78" spans="1:5" x14ac:dyDescent="0.15">
      <c r="A78" s="31" t="s">
        <v>99</v>
      </c>
      <c r="B78" t="s">
        <v>235</v>
      </c>
      <c r="C78" s="30">
        <v>4</v>
      </c>
    </row>
    <row r="79" spans="1:5" x14ac:dyDescent="0.15">
      <c r="A79" s="2" t="s">
        <v>100</v>
      </c>
      <c r="B79" t="s">
        <v>235</v>
      </c>
      <c r="C79" s="32">
        <v>4</v>
      </c>
    </row>
    <row r="80" spans="1:5" x14ac:dyDescent="0.15">
      <c r="A80" s="31" t="s">
        <v>101</v>
      </c>
      <c r="B80" t="s">
        <v>235</v>
      </c>
      <c r="C80" s="30">
        <v>4</v>
      </c>
    </row>
    <row r="81" spans="1:3" x14ac:dyDescent="0.15">
      <c r="A81" s="2" t="s">
        <v>102</v>
      </c>
      <c r="B81" t="s">
        <v>235</v>
      </c>
      <c r="C81" s="32">
        <v>4</v>
      </c>
    </row>
    <row r="82" spans="1:3" x14ac:dyDescent="0.15">
      <c r="A82" s="31" t="s">
        <v>103</v>
      </c>
      <c r="B82" t="s">
        <v>235</v>
      </c>
      <c r="C82" s="30">
        <v>4</v>
      </c>
    </row>
    <row r="83" spans="1:3" x14ac:dyDescent="0.15">
      <c r="A83" s="2" t="s">
        <v>104</v>
      </c>
      <c r="B83" t="s">
        <v>235</v>
      </c>
      <c r="C83" s="32">
        <v>3</v>
      </c>
    </row>
    <row r="84" spans="1:3" ht="14.25" thickBot="1" x14ac:dyDescent="0.2">
      <c r="A84" s="31" t="s">
        <v>105</v>
      </c>
      <c r="B84" t="s">
        <v>235</v>
      </c>
      <c r="C84" s="30">
        <v>3</v>
      </c>
    </row>
    <row r="85" spans="1:3" x14ac:dyDescent="0.15">
      <c r="A85" s="151" t="s">
        <v>106</v>
      </c>
      <c r="B85" t="s">
        <v>235</v>
      </c>
      <c r="C85" s="152">
        <v>3</v>
      </c>
    </row>
    <row r="86" spans="1:3" x14ac:dyDescent="0.15">
      <c r="A86" s="31" t="s">
        <v>107</v>
      </c>
      <c r="B86" t="s">
        <v>235</v>
      </c>
      <c r="C86" s="30">
        <v>3</v>
      </c>
    </row>
    <row r="87" spans="1:3" x14ac:dyDescent="0.15">
      <c r="A87" s="2" t="s">
        <v>108</v>
      </c>
      <c r="B87" t="s">
        <v>235</v>
      </c>
      <c r="C87" s="32">
        <v>3</v>
      </c>
    </row>
    <row r="88" spans="1:3" x14ac:dyDescent="0.15">
      <c r="A88" s="31" t="s">
        <v>109</v>
      </c>
      <c r="B88" t="s">
        <v>235</v>
      </c>
      <c r="C88" s="30">
        <v>3</v>
      </c>
    </row>
    <row r="89" spans="1:3" x14ac:dyDescent="0.15">
      <c r="A89" s="2" t="s">
        <v>110</v>
      </c>
      <c r="B89" t="s">
        <v>235</v>
      </c>
      <c r="C89" s="32">
        <v>3</v>
      </c>
    </row>
    <row r="90" spans="1:3" x14ac:dyDescent="0.15">
      <c r="A90" s="31" t="s">
        <v>111</v>
      </c>
      <c r="B90" t="s">
        <v>235</v>
      </c>
      <c r="C90" s="30">
        <v>3</v>
      </c>
    </row>
    <row r="91" spans="1:3" x14ac:dyDescent="0.15">
      <c r="A91" s="2" t="s">
        <v>112</v>
      </c>
      <c r="B91" t="s">
        <v>235</v>
      </c>
      <c r="C91" s="32">
        <v>2</v>
      </c>
    </row>
    <row r="92" spans="1:3" x14ac:dyDescent="0.15">
      <c r="A92" s="31" t="s">
        <v>113</v>
      </c>
      <c r="B92" t="s">
        <v>235</v>
      </c>
      <c r="C92" s="30">
        <v>2</v>
      </c>
    </row>
    <row r="93" spans="1:3" x14ac:dyDescent="0.15">
      <c r="A93" s="2" t="s">
        <v>114</v>
      </c>
      <c r="B93" t="s">
        <v>235</v>
      </c>
      <c r="C93" s="32">
        <v>2</v>
      </c>
    </row>
    <row r="94" spans="1:3" x14ac:dyDescent="0.15">
      <c r="A94" s="31" t="s">
        <v>115</v>
      </c>
      <c r="B94" t="s">
        <v>235</v>
      </c>
      <c r="C94" s="30">
        <v>2</v>
      </c>
    </row>
    <row r="95" spans="1:3" x14ac:dyDescent="0.15">
      <c r="A95" s="2" t="s">
        <v>116</v>
      </c>
      <c r="B95" t="s">
        <v>235</v>
      </c>
      <c r="C95" s="32">
        <v>2</v>
      </c>
    </row>
    <row r="96" spans="1:3" x14ac:dyDescent="0.15">
      <c r="A96" s="31" t="s">
        <v>117</v>
      </c>
      <c r="B96" t="s">
        <v>235</v>
      </c>
      <c r="C96" s="30">
        <v>2</v>
      </c>
    </row>
    <row r="97" spans="1:3" x14ac:dyDescent="0.15">
      <c r="A97" s="2" t="s">
        <v>118</v>
      </c>
      <c r="B97" t="s">
        <v>235</v>
      </c>
      <c r="C97" s="32">
        <v>2</v>
      </c>
    </row>
    <row r="98" spans="1:3" x14ac:dyDescent="0.15">
      <c r="A98" s="6" t="s">
        <v>494</v>
      </c>
      <c r="B98" s="160" t="s">
        <v>459</v>
      </c>
      <c r="C98" s="162">
        <v>1</v>
      </c>
    </row>
    <row r="99" spans="1:3" x14ac:dyDescent="0.15">
      <c r="A99" s="6" t="s">
        <v>501</v>
      </c>
      <c r="B99" s="160" t="s">
        <v>459</v>
      </c>
      <c r="C99" s="162">
        <v>1</v>
      </c>
    </row>
    <row r="100" spans="1:3" ht="14.25" thickBot="1" x14ac:dyDescent="0.2">
      <c r="A100" s="6" t="s">
        <v>507</v>
      </c>
      <c r="B100" s="160" t="s">
        <v>459</v>
      </c>
      <c r="C100" s="162">
        <v>1</v>
      </c>
    </row>
    <row r="101" spans="1:3" x14ac:dyDescent="0.15">
      <c r="A101" s="159" t="s">
        <v>510</v>
      </c>
      <c r="B101" s="160" t="s">
        <v>459</v>
      </c>
      <c r="C101" s="165">
        <v>1</v>
      </c>
    </row>
    <row r="102" spans="1:3" x14ac:dyDescent="0.15">
      <c r="A102" s="31" t="s">
        <v>134</v>
      </c>
      <c r="B102" t="s">
        <v>240</v>
      </c>
      <c r="C102" s="30">
        <v>4</v>
      </c>
    </row>
    <row r="103" spans="1:3" x14ac:dyDescent="0.15">
      <c r="A103" s="2" t="s">
        <v>135</v>
      </c>
      <c r="B103" t="s">
        <v>240</v>
      </c>
      <c r="C103" s="32">
        <v>4</v>
      </c>
    </row>
    <row r="104" spans="1:3" x14ac:dyDescent="0.15">
      <c r="A104" s="31" t="s">
        <v>136</v>
      </c>
      <c r="B104" t="s">
        <v>240</v>
      </c>
      <c r="C104" s="30">
        <v>4</v>
      </c>
    </row>
    <row r="105" spans="1:3" x14ac:dyDescent="0.15">
      <c r="A105" s="2" t="s">
        <v>137</v>
      </c>
      <c r="B105" t="s">
        <v>240</v>
      </c>
      <c r="C105" s="32">
        <v>3</v>
      </c>
    </row>
    <row r="106" spans="1:3" x14ac:dyDescent="0.15">
      <c r="A106" s="31" t="s">
        <v>138</v>
      </c>
      <c r="B106" t="s">
        <v>240</v>
      </c>
      <c r="C106" s="30">
        <v>3</v>
      </c>
    </row>
    <row r="107" spans="1:3" x14ac:dyDescent="0.15">
      <c r="A107" s="2" t="s">
        <v>139</v>
      </c>
      <c r="B107" t="s">
        <v>240</v>
      </c>
      <c r="C107" s="32">
        <v>3</v>
      </c>
    </row>
    <row r="108" spans="1:3" x14ac:dyDescent="0.15">
      <c r="A108" s="31" t="s">
        <v>140</v>
      </c>
      <c r="B108" t="s">
        <v>240</v>
      </c>
      <c r="C108" s="30">
        <v>2</v>
      </c>
    </row>
    <row r="109" spans="1:3" x14ac:dyDescent="0.15">
      <c r="A109" s="2" t="s">
        <v>141</v>
      </c>
      <c r="B109" t="s">
        <v>240</v>
      </c>
      <c r="C109" s="32">
        <v>2</v>
      </c>
    </row>
    <row r="110" spans="1:3" x14ac:dyDescent="0.15">
      <c r="A110" s="31" t="s">
        <v>67</v>
      </c>
      <c r="B110" t="s">
        <v>233</v>
      </c>
      <c r="C110" s="30">
        <v>4</v>
      </c>
    </row>
    <row r="111" spans="1:3" x14ac:dyDescent="0.15">
      <c r="A111" s="31" t="s">
        <v>68</v>
      </c>
      <c r="B111" t="s">
        <v>233</v>
      </c>
      <c r="C111" s="30">
        <v>4</v>
      </c>
    </row>
    <row r="112" spans="1:3" x14ac:dyDescent="0.15">
      <c r="A112" s="2" t="s">
        <v>69</v>
      </c>
      <c r="B112" t="s">
        <v>233</v>
      </c>
      <c r="C112" s="32">
        <v>4</v>
      </c>
    </row>
    <row r="113" spans="1:3" x14ac:dyDescent="0.15">
      <c r="A113" s="31" t="s">
        <v>70</v>
      </c>
      <c r="B113" t="s">
        <v>233</v>
      </c>
      <c r="C113" s="30">
        <v>4</v>
      </c>
    </row>
    <row r="114" spans="1:3" x14ac:dyDescent="0.15">
      <c r="A114" s="2" t="s">
        <v>71</v>
      </c>
      <c r="B114" t="s">
        <v>233</v>
      </c>
      <c r="C114" s="32">
        <v>4</v>
      </c>
    </row>
    <row r="115" spans="1:3" x14ac:dyDescent="0.15">
      <c r="A115" s="2" t="s">
        <v>72</v>
      </c>
      <c r="B115" t="s">
        <v>233</v>
      </c>
      <c r="C115" s="32">
        <v>3</v>
      </c>
    </row>
    <row r="116" spans="1:3" x14ac:dyDescent="0.15">
      <c r="A116" s="2" t="s">
        <v>73</v>
      </c>
      <c r="B116" t="s">
        <v>233</v>
      </c>
      <c r="C116" s="32">
        <v>3</v>
      </c>
    </row>
    <row r="117" spans="1:3" x14ac:dyDescent="0.15">
      <c r="A117" s="31" t="s">
        <v>74</v>
      </c>
      <c r="B117" t="s">
        <v>233</v>
      </c>
      <c r="C117" s="30">
        <v>3</v>
      </c>
    </row>
    <row r="118" spans="1:3" x14ac:dyDescent="0.15">
      <c r="A118" s="31" t="s">
        <v>75</v>
      </c>
      <c r="B118" t="s">
        <v>233</v>
      </c>
      <c r="C118" s="30">
        <v>3</v>
      </c>
    </row>
    <row r="119" spans="1:3" x14ac:dyDescent="0.15">
      <c r="A119" s="2" t="s">
        <v>76</v>
      </c>
      <c r="B119" t="s">
        <v>233</v>
      </c>
      <c r="C119" s="32">
        <v>3</v>
      </c>
    </row>
    <row r="120" spans="1:3" x14ac:dyDescent="0.15">
      <c r="A120" s="2" t="s">
        <v>77</v>
      </c>
      <c r="B120" t="s">
        <v>233</v>
      </c>
      <c r="C120" s="32">
        <v>3</v>
      </c>
    </row>
    <row r="121" spans="1:3" x14ac:dyDescent="0.15">
      <c r="A121" s="31" t="s">
        <v>78</v>
      </c>
      <c r="B121" t="s">
        <v>233</v>
      </c>
      <c r="C121" s="30">
        <v>3</v>
      </c>
    </row>
    <row r="122" spans="1:3" x14ac:dyDescent="0.15">
      <c r="A122" s="31" t="s">
        <v>79</v>
      </c>
      <c r="B122" t="s">
        <v>233</v>
      </c>
      <c r="C122" s="30">
        <v>3</v>
      </c>
    </row>
    <row r="123" spans="1:3" x14ac:dyDescent="0.15">
      <c r="A123" s="31" t="s">
        <v>80</v>
      </c>
      <c r="B123" t="s">
        <v>233</v>
      </c>
      <c r="C123" s="30">
        <v>3</v>
      </c>
    </row>
    <row r="124" spans="1:3" x14ac:dyDescent="0.15">
      <c r="A124" s="2" t="s">
        <v>81</v>
      </c>
      <c r="B124" t="s">
        <v>233</v>
      </c>
      <c r="C124" s="32">
        <v>3</v>
      </c>
    </row>
    <row r="125" spans="1:3" x14ac:dyDescent="0.15">
      <c r="A125" s="31" t="s">
        <v>82</v>
      </c>
      <c r="B125" t="s">
        <v>233</v>
      </c>
      <c r="C125" s="30">
        <v>2</v>
      </c>
    </row>
    <row r="126" spans="1:3" x14ac:dyDescent="0.15">
      <c r="A126" s="31" t="s">
        <v>83</v>
      </c>
      <c r="B126" t="s">
        <v>233</v>
      </c>
      <c r="C126" s="30">
        <v>2</v>
      </c>
    </row>
    <row r="127" spans="1:3" ht="14.25" thickBot="1" x14ac:dyDescent="0.2">
      <c r="A127" s="2" t="s">
        <v>84</v>
      </c>
      <c r="B127" t="s">
        <v>233</v>
      </c>
      <c r="C127" s="32">
        <v>2</v>
      </c>
    </row>
    <row r="128" spans="1:3" x14ac:dyDescent="0.15">
      <c r="A128" s="151" t="s">
        <v>85</v>
      </c>
      <c r="B128" t="s">
        <v>233</v>
      </c>
      <c r="C128" s="152">
        <v>2</v>
      </c>
    </row>
    <row r="129" spans="1:3" x14ac:dyDescent="0.15">
      <c r="A129" s="31" t="s">
        <v>86</v>
      </c>
      <c r="B129" t="s">
        <v>233</v>
      </c>
      <c r="C129" s="30">
        <v>2</v>
      </c>
    </row>
    <row r="130" spans="1:3" x14ac:dyDescent="0.15">
      <c r="A130" s="2" t="s">
        <v>87</v>
      </c>
      <c r="B130" t="s">
        <v>233</v>
      </c>
      <c r="C130" s="32">
        <v>2</v>
      </c>
    </row>
    <row r="131" spans="1:3" x14ac:dyDescent="0.15">
      <c r="A131" s="2" t="s">
        <v>88</v>
      </c>
      <c r="B131" t="s">
        <v>233</v>
      </c>
      <c r="C131" s="32">
        <v>2</v>
      </c>
    </row>
    <row r="132" spans="1:3" x14ac:dyDescent="0.15">
      <c r="A132" s="31" t="s">
        <v>89</v>
      </c>
      <c r="B132" t="s">
        <v>233</v>
      </c>
      <c r="C132" s="30">
        <v>2</v>
      </c>
    </row>
    <row r="133" spans="1:3" x14ac:dyDescent="0.15">
      <c r="A133" s="2" t="s">
        <v>90</v>
      </c>
      <c r="B133" t="s">
        <v>233</v>
      </c>
      <c r="C133" s="32">
        <v>1</v>
      </c>
    </row>
    <row r="134" spans="1:3" x14ac:dyDescent="0.15">
      <c r="A134" s="31" t="s">
        <v>91</v>
      </c>
      <c r="B134" t="s">
        <v>233</v>
      </c>
      <c r="C134" s="32">
        <v>1</v>
      </c>
    </row>
    <row r="135" spans="1:3" x14ac:dyDescent="0.15">
      <c r="A135" s="2" t="s">
        <v>92</v>
      </c>
      <c r="B135" t="s">
        <v>233</v>
      </c>
      <c r="C135" s="32">
        <v>1</v>
      </c>
    </row>
    <row r="136" spans="1:3" x14ac:dyDescent="0.15">
      <c r="A136" s="31" t="s">
        <v>93</v>
      </c>
      <c r="B136" t="s">
        <v>233</v>
      </c>
      <c r="C136" s="32">
        <v>1</v>
      </c>
    </row>
    <row r="137" spans="1:3" x14ac:dyDescent="0.15">
      <c r="A137" s="2" t="s">
        <v>94</v>
      </c>
      <c r="B137" t="s">
        <v>233</v>
      </c>
      <c r="C137" s="32">
        <v>1</v>
      </c>
    </row>
    <row r="138" spans="1:3" x14ac:dyDescent="0.15">
      <c r="A138" s="31" t="s">
        <v>95</v>
      </c>
      <c r="B138" t="s">
        <v>233</v>
      </c>
      <c r="C138" s="32">
        <v>1</v>
      </c>
    </row>
    <row r="139" spans="1:3" x14ac:dyDescent="0.15">
      <c r="A139" s="2" t="s">
        <v>96</v>
      </c>
      <c r="B139" t="s">
        <v>233</v>
      </c>
      <c r="C139" s="32">
        <v>1</v>
      </c>
    </row>
    <row r="140" spans="1:3" x14ac:dyDescent="0.15">
      <c r="A140" s="6" t="s">
        <v>465</v>
      </c>
      <c r="B140" s="160" t="s">
        <v>455</v>
      </c>
      <c r="C140" s="162">
        <v>1</v>
      </c>
    </row>
    <row r="141" spans="1:3" ht="14.25" thickBot="1" x14ac:dyDescent="0.2">
      <c r="A141" s="6" t="s">
        <v>499</v>
      </c>
      <c r="B141" s="160" t="s">
        <v>455</v>
      </c>
      <c r="C141" s="162">
        <v>1</v>
      </c>
    </row>
    <row r="142" spans="1:3" x14ac:dyDescent="0.15">
      <c r="A142" s="216" t="s">
        <v>1020</v>
      </c>
      <c r="B142" t="s">
        <v>49</v>
      </c>
      <c r="C142" s="220">
        <v>1</v>
      </c>
    </row>
    <row r="143" spans="1:3" ht="14.25" thickBot="1" x14ac:dyDescent="0.2">
      <c r="A143" s="6" t="s">
        <v>496</v>
      </c>
      <c r="B143" s="160" t="s">
        <v>497</v>
      </c>
      <c r="C143" s="162">
        <v>1</v>
      </c>
    </row>
    <row r="144" spans="1:3" x14ac:dyDescent="0.15">
      <c r="A144" s="29" t="s">
        <v>142</v>
      </c>
      <c r="B144" t="s">
        <v>242</v>
      </c>
      <c r="C144" s="28">
        <v>4</v>
      </c>
    </row>
    <row r="145" spans="1:3" x14ac:dyDescent="0.15">
      <c r="A145" s="2" t="s">
        <v>143</v>
      </c>
      <c r="B145" t="s">
        <v>242</v>
      </c>
      <c r="C145" s="32">
        <v>4</v>
      </c>
    </row>
    <row r="146" spans="1:3" x14ac:dyDescent="0.15">
      <c r="A146" s="31" t="s">
        <v>144</v>
      </c>
      <c r="B146" t="s">
        <v>242</v>
      </c>
      <c r="C146" s="30">
        <v>3</v>
      </c>
    </row>
    <row r="147" spans="1:3" x14ac:dyDescent="0.15">
      <c r="A147" s="2" t="s">
        <v>145</v>
      </c>
      <c r="B147" t="s">
        <v>242</v>
      </c>
      <c r="C147" s="32">
        <v>3</v>
      </c>
    </row>
    <row r="148" spans="1:3" x14ac:dyDescent="0.15">
      <c r="A148" s="31" t="s">
        <v>146</v>
      </c>
      <c r="B148" t="s">
        <v>242</v>
      </c>
      <c r="C148" s="30">
        <v>3</v>
      </c>
    </row>
    <row r="149" spans="1:3" x14ac:dyDescent="0.15">
      <c r="A149" s="2" t="s">
        <v>147</v>
      </c>
      <c r="B149" t="s">
        <v>242</v>
      </c>
      <c r="C149" s="32">
        <v>3</v>
      </c>
    </row>
    <row r="150" spans="1:3" x14ac:dyDescent="0.15">
      <c r="A150" s="31" t="s">
        <v>148</v>
      </c>
      <c r="B150" t="s">
        <v>242</v>
      </c>
      <c r="C150" s="30">
        <v>2</v>
      </c>
    </row>
    <row r="151" spans="1:3" x14ac:dyDescent="0.15">
      <c r="A151" s="2" t="s">
        <v>149</v>
      </c>
      <c r="B151" t="s">
        <v>242</v>
      </c>
      <c r="C151" s="32">
        <v>2</v>
      </c>
    </row>
    <row r="152" spans="1:3" x14ac:dyDescent="0.15">
      <c r="A152" s="31" t="s">
        <v>150</v>
      </c>
      <c r="B152" t="s">
        <v>242</v>
      </c>
      <c r="C152" s="30">
        <v>2</v>
      </c>
    </row>
    <row r="153" spans="1:3" x14ac:dyDescent="0.15">
      <c r="A153" s="2" t="s">
        <v>151</v>
      </c>
      <c r="B153" t="s">
        <v>242</v>
      </c>
      <c r="C153" s="32">
        <v>2</v>
      </c>
    </row>
    <row r="154" spans="1:3" x14ac:dyDescent="0.15">
      <c r="A154" s="31" t="s">
        <v>152</v>
      </c>
      <c r="B154" t="s">
        <v>242</v>
      </c>
      <c r="C154" s="30">
        <v>2</v>
      </c>
    </row>
    <row r="155" spans="1:3" x14ac:dyDescent="0.15">
      <c r="A155" s="2" t="s">
        <v>153</v>
      </c>
      <c r="B155" t="s">
        <v>242</v>
      </c>
      <c r="C155" s="32">
        <v>2</v>
      </c>
    </row>
    <row r="156" spans="1:3" x14ac:dyDescent="0.15">
      <c r="A156" s="31" t="s">
        <v>154</v>
      </c>
      <c r="B156" t="s">
        <v>242</v>
      </c>
      <c r="C156" s="30">
        <v>2</v>
      </c>
    </row>
    <row r="157" spans="1:3" x14ac:dyDescent="0.15">
      <c r="A157" s="2" t="s">
        <v>155</v>
      </c>
      <c r="B157" t="s">
        <v>242</v>
      </c>
      <c r="C157" s="32">
        <v>2</v>
      </c>
    </row>
    <row r="158" spans="1:3" x14ac:dyDescent="0.15">
      <c r="A158" s="31" t="s">
        <v>156</v>
      </c>
      <c r="B158" t="s">
        <v>242</v>
      </c>
      <c r="C158" s="30">
        <v>2</v>
      </c>
    </row>
    <row r="159" spans="1:3" x14ac:dyDescent="0.15">
      <c r="A159" s="2" t="s">
        <v>157</v>
      </c>
      <c r="B159" t="s">
        <v>242</v>
      </c>
      <c r="C159" s="32">
        <v>2</v>
      </c>
    </row>
    <row r="160" spans="1:3" x14ac:dyDescent="0.15">
      <c r="A160" s="6" t="s">
        <v>500</v>
      </c>
      <c r="B160" s="160" t="s">
        <v>456</v>
      </c>
      <c r="C160" s="162">
        <v>1</v>
      </c>
    </row>
    <row r="161" spans="1:3" x14ac:dyDescent="0.15">
      <c r="A161" s="6" t="s">
        <v>502</v>
      </c>
      <c r="B161" s="160" t="s">
        <v>456</v>
      </c>
      <c r="C161" s="162">
        <v>1</v>
      </c>
    </row>
    <row r="162" spans="1:3" x14ac:dyDescent="0.15">
      <c r="A162" s="6" t="s">
        <v>504</v>
      </c>
      <c r="B162" s="160" t="s">
        <v>456</v>
      </c>
      <c r="C162" s="162">
        <v>1</v>
      </c>
    </row>
    <row r="163" spans="1:3" x14ac:dyDescent="0.15">
      <c r="A163" s="6" t="s">
        <v>505</v>
      </c>
      <c r="B163" s="160" t="s">
        <v>456</v>
      </c>
      <c r="C163" s="162">
        <v>1</v>
      </c>
    </row>
    <row r="164" spans="1:3" x14ac:dyDescent="0.15">
      <c r="A164" s="6" t="s">
        <v>509</v>
      </c>
      <c r="B164" s="160" t="s">
        <v>456</v>
      </c>
      <c r="C164" s="162">
        <v>1</v>
      </c>
    </row>
    <row r="165" spans="1:3" x14ac:dyDescent="0.15">
      <c r="A165" s="31" t="s">
        <v>158</v>
      </c>
      <c r="B165" t="s">
        <v>244</v>
      </c>
      <c r="C165" s="30">
        <v>4</v>
      </c>
    </row>
    <row r="166" spans="1:3" x14ac:dyDescent="0.15">
      <c r="A166" s="2" t="s">
        <v>159</v>
      </c>
      <c r="B166" t="s">
        <v>244</v>
      </c>
      <c r="C166" s="32">
        <v>4</v>
      </c>
    </row>
    <row r="167" spans="1:3" x14ac:dyDescent="0.15">
      <c r="A167" s="31" t="s">
        <v>160</v>
      </c>
      <c r="B167" t="s">
        <v>244</v>
      </c>
      <c r="C167" s="30">
        <v>4</v>
      </c>
    </row>
    <row r="168" spans="1:3" x14ac:dyDescent="0.15">
      <c r="A168" s="2" t="s">
        <v>161</v>
      </c>
      <c r="B168" t="s">
        <v>244</v>
      </c>
      <c r="C168" s="32">
        <v>4</v>
      </c>
    </row>
    <row r="169" spans="1:3" x14ac:dyDescent="0.15">
      <c r="A169" s="31" t="s">
        <v>162</v>
      </c>
      <c r="B169" t="s">
        <v>244</v>
      </c>
      <c r="C169" s="30">
        <v>4</v>
      </c>
    </row>
    <row r="170" spans="1:3" x14ac:dyDescent="0.15">
      <c r="A170" s="2" t="s">
        <v>163</v>
      </c>
      <c r="B170" t="s">
        <v>244</v>
      </c>
      <c r="C170" s="32">
        <v>4</v>
      </c>
    </row>
    <row r="171" spans="1:3" x14ac:dyDescent="0.15">
      <c r="A171" s="31" t="s">
        <v>164</v>
      </c>
      <c r="B171" t="s">
        <v>244</v>
      </c>
      <c r="C171" s="30">
        <v>3</v>
      </c>
    </row>
    <row r="172" spans="1:3" x14ac:dyDescent="0.15">
      <c r="A172" s="2" t="s">
        <v>165</v>
      </c>
      <c r="B172" t="s">
        <v>244</v>
      </c>
      <c r="C172" s="32">
        <v>3</v>
      </c>
    </row>
    <row r="173" spans="1:3" x14ac:dyDescent="0.15">
      <c r="A173" s="31" t="s">
        <v>166</v>
      </c>
      <c r="B173" t="s">
        <v>244</v>
      </c>
      <c r="C173" s="30">
        <v>3</v>
      </c>
    </row>
    <row r="174" spans="1:3" x14ac:dyDescent="0.15">
      <c r="A174" s="2" t="s">
        <v>167</v>
      </c>
      <c r="B174" t="s">
        <v>244</v>
      </c>
      <c r="C174" s="32">
        <v>3</v>
      </c>
    </row>
    <row r="175" spans="1:3" x14ac:dyDescent="0.15">
      <c r="A175" s="218" t="s">
        <v>168</v>
      </c>
      <c r="B175" s="26" t="s">
        <v>244</v>
      </c>
      <c r="C175" s="149">
        <v>3</v>
      </c>
    </row>
    <row r="176" spans="1:3" x14ac:dyDescent="0.15">
      <c r="A176" s="2" t="s">
        <v>169</v>
      </c>
      <c r="B176" s="161" t="s">
        <v>244</v>
      </c>
      <c r="C176" s="166">
        <v>3</v>
      </c>
    </row>
    <row r="177" spans="1:3" x14ac:dyDescent="0.15">
      <c r="A177" s="31" t="s">
        <v>170</v>
      </c>
      <c r="B177" s="161" t="s">
        <v>244</v>
      </c>
      <c r="C177" s="153">
        <v>2</v>
      </c>
    </row>
    <row r="178" spans="1:3" x14ac:dyDescent="0.15">
      <c r="A178" s="2" t="s">
        <v>171</v>
      </c>
      <c r="B178" s="161" t="s">
        <v>244</v>
      </c>
      <c r="C178" s="164">
        <v>2</v>
      </c>
    </row>
    <row r="179" spans="1:3" x14ac:dyDescent="0.15">
      <c r="A179" s="31" t="s">
        <v>172</v>
      </c>
      <c r="B179" s="161" t="s">
        <v>244</v>
      </c>
      <c r="C179" s="153">
        <v>2</v>
      </c>
    </row>
    <row r="180" spans="1:3" x14ac:dyDescent="0.15">
      <c r="A180" s="2" t="s">
        <v>173</v>
      </c>
      <c r="B180" s="161" t="s">
        <v>244</v>
      </c>
      <c r="C180" s="164">
        <v>2</v>
      </c>
    </row>
    <row r="181" spans="1:3" x14ac:dyDescent="0.15">
      <c r="A181" s="31" t="s">
        <v>174</v>
      </c>
      <c r="B181" s="161" t="s">
        <v>244</v>
      </c>
      <c r="C181" s="153">
        <v>2</v>
      </c>
    </row>
    <row r="182" spans="1:3" x14ac:dyDescent="0.15">
      <c r="A182" s="2" t="s">
        <v>175</v>
      </c>
      <c r="B182" s="161" t="s">
        <v>244</v>
      </c>
      <c r="C182" s="164">
        <v>2</v>
      </c>
    </row>
    <row r="183" spans="1:3" x14ac:dyDescent="0.15">
      <c r="A183" s="31" t="s">
        <v>176</v>
      </c>
      <c r="B183" s="161" t="s">
        <v>244</v>
      </c>
      <c r="C183" s="153">
        <v>2</v>
      </c>
    </row>
    <row r="184" spans="1:3" x14ac:dyDescent="0.15">
      <c r="A184" s="2" t="s">
        <v>177</v>
      </c>
      <c r="B184" s="161" t="s">
        <v>244</v>
      </c>
      <c r="C184" s="164">
        <v>2</v>
      </c>
    </row>
    <row r="185" spans="1:3" x14ac:dyDescent="0.15">
      <c r="A185" s="31" t="s">
        <v>178</v>
      </c>
      <c r="B185" s="161" t="s">
        <v>244</v>
      </c>
      <c r="C185" s="153">
        <v>1</v>
      </c>
    </row>
    <row r="186" spans="1:3" x14ac:dyDescent="0.15">
      <c r="A186" s="2" t="s">
        <v>179</v>
      </c>
      <c r="B186" s="161" t="s">
        <v>244</v>
      </c>
      <c r="C186" s="164">
        <v>1</v>
      </c>
    </row>
    <row r="187" spans="1:3" x14ac:dyDescent="0.15">
      <c r="A187" s="31" t="s">
        <v>180</v>
      </c>
      <c r="B187" s="161" t="s">
        <v>244</v>
      </c>
      <c r="C187" s="153">
        <v>1</v>
      </c>
    </row>
    <row r="188" spans="1:3" x14ac:dyDescent="0.15">
      <c r="A188" s="2" t="s">
        <v>181</v>
      </c>
      <c r="B188" s="161" t="s">
        <v>244</v>
      </c>
      <c r="C188" s="164">
        <v>1</v>
      </c>
    </row>
    <row r="189" spans="1:3" x14ac:dyDescent="0.15">
      <c r="A189" s="31" t="s">
        <v>182</v>
      </c>
      <c r="B189" s="161" t="s">
        <v>244</v>
      </c>
      <c r="C189" s="153">
        <v>1</v>
      </c>
    </row>
    <row r="190" spans="1:3" x14ac:dyDescent="0.15">
      <c r="A190" s="2" t="s">
        <v>183</v>
      </c>
      <c r="B190" s="161" t="s">
        <v>244</v>
      </c>
      <c r="C190" s="164">
        <v>1</v>
      </c>
    </row>
    <row r="191" spans="1:3" x14ac:dyDescent="0.15">
      <c r="A191" s="31" t="s">
        <v>184</v>
      </c>
      <c r="B191" s="161" t="s">
        <v>244</v>
      </c>
      <c r="C191" s="153">
        <v>1</v>
      </c>
    </row>
    <row r="192" spans="1:3" x14ac:dyDescent="0.15">
      <c r="A192" s="6" t="s">
        <v>489</v>
      </c>
      <c r="B192" s="6" t="s">
        <v>487</v>
      </c>
      <c r="C192" s="163"/>
    </row>
    <row r="193" spans="1:3" x14ac:dyDescent="0.15">
      <c r="A193" s="6" t="s">
        <v>492</v>
      </c>
      <c r="B193" s="6" t="s">
        <v>487</v>
      </c>
      <c r="C193" s="163"/>
    </row>
    <row r="194" spans="1:3" x14ac:dyDescent="0.15">
      <c r="A194" s="6" t="s">
        <v>480</v>
      </c>
      <c r="B194" s="6" t="s">
        <v>481</v>
      </c>
      <c r="C194" s="163">
        <v>3</v>
      </c>
    </row>
    <row r="195" spans="1:3" x14ac:dyDescent="0.15">
      <c r="A195" s="6" t="s">
        <v>484</v>
      </c>
      <c r="B195" s="6" t="s">
        <v>481</v>
      </c>
      <c r="C195" s="163">
        <v>3</v>
      </c>
    </row>
    <row r="196" spans="1:3" x14ac:dyDescent="0.15">
      <c r="A196" s="6" t="s">
        <v>485</v>
      </c>
      <c r="B196" s="6" t="s">
        <v>486</v>
      </c>
      <c r="C196" s="163">
        <v>2</v>
      </c>
    </row>
    <row r="197" spans="1:3" x14ac:dyDescent="0.15">
      <c r="A197" s="6" t="s">
        <v>457</v>
      </c>
      <c r="B197" s="6" t="s">
        <v>458</v>
      </c>
      <c r="C197" s="163">
        <v>3</v>
      </c>
    </row>
    <row r="198" spans="1:3" x14ac:dyDescent="0.15">
      <c r="A198" s="6" t="s">
        <v>466</v>
      </c>
      <c r="B198" s="6" t="s">
        <v>458</v>
      </c>
      <c r="C198" s="163">
        <v>3</v>
      </c>
    </row>
    <row r="199" spans="1:3" x14ac:dyDescent="0.15">
      <c r="A199" s="6" t="s">
        <v>488</v>
      </c>
      <c r="B199" s="6" t="s">
        <v>477</v>
      </c>
      <c r="C199" s="163">
        <v>1</v>
      </c>
    </row>
    <row r="200" spans="1:3" x14ac:dyDescent="0.15">
      <c r="A200" s="39" t="s">
        <v>257</v>
      </c>
      <c r="B200" s="43" t="s">
        <v>444</v>
      </c>
      <c r="C200" s="13">
        <v>2</v>
      </c>
    </row>
    <row r="201" spans="1:3" x14ac:dyDescent="0.15">
      <c r="A201" s="39" t="s">
        <v>263</v>
      </c>
      <c r="B201" s="43" t="s">
        <v>444</v>
      </c>
      <c r="C201" s="13">
        <v>1</v>
      </c>
    </row>
    <row r="202" spans="1:3" x14ac:dyDescent="0.15">
      <c r="A202" s="39" t="s">
        <v>290</v>
      </c>
      <c r="B202" s="43" t="s">
        <v>444</v>
      </c>
      <c r="C202" s="13">
        <v>4</v>
      </c>
    </row>
    <row r="203" spans="1:3" x14ac:dyDescent="0.15">
      <c r="A203" s="39" t="s">
        <v>323</v>
      </c>
      <c r="B203" s="43" t="s">
        <v>444</v>
      </c>
      <c r="C203" s="13">
        <v>4</v>
      </c>
    </row>
    <row r="204" spans="1:3" x14ac:dyDescent="0.15">
      <c r="A204" s="39" t="s">
        <v>347</v>
      </c>
      <c r="B204" s="43" t="s">
        <v>444</v>
      </c>
      <c r="C204" s="13">
        <v>2</v>
      </c>
    </row>
    <row r="205" spans="1:3" x14ac:dyDescent="0.15">
      <c r="A205" s="43" t="s">
        <v>327</v>
      </c>
      <c r="B205" s="43" t="s">
        <v>444</v>
      </c>
      <c r="C205" s="13">
        <v>2</v>
      </c>
    </row>
    <row r="206" spans="1:3" x14ac:dyDescent="0.15">
      <c r="A206" s="39" t="s">
        <v>328</v>
      </c>
      <c r="B206" s="43" t="s">
        <v>444</v>
      </c>
      <c r="C206" s="13">
        <v>4</v>
      </c>
    </row>
    <row r="207" spans="1:3" x14ac:dyDescent="0.15">
      <c r="A207" s="39" t="s">
        <v>329</v>
      </c>
      <c r="B207" s="43" t="s">
        <v>444</v>
      </c>
      <c r="C207" s="13">
        <v>1</v>
      </c>
    </row>
    <row r="208" spans="1:3" x14ac:dyDescent="0.15">
      <c r="A208" s="39" t="s">
        <v>381</v>
      </c>
      <c r="B208" s="43" t="s">
        <v>444</v>
      </c>
      <c r="C208" s="13">
        <v>1</v>
      </c>
    </row>
    <row r="209" spans="1:3" x14ac:dyDescent="0.15">
      <c r="A209" s="6" t="s">
        <v>439</v>
      </c>
      <c r="B209" s="6" t="s">
        <v>419</v>
      </c>
      <c r="C209" s="163">
        <v>4</v>
      </c>
    </row>
    <row r="210" spans="1:3" x14ac:dyDescent="0.15">
      <c r="A210" s="6" t="s">
        <v>467</v>
      </c>
      <c r="B210" s="6" t="s">
        <v>419</v>
      </c>
      <c r="C210" s="163">
        <v>1</v>
      </c>
    </row>
    <row r="211" spans="1:3" x14ac:dyDescent="0.15">
      <c r="A211" s="6" t="s">
        <v>474</v>
      </c>
      <c r="B211" s="6" t="s">
        <v>419</v>
      </c>
      <c r="C211" s="163">
        <v>4</v>
      </c>
    </row>
    <row r="212" spans="1:3" x14ac:dyDescent="0.15">
      <c r="A212" s="6" t="s">
        <v>495</v>
      </c>
      <c r="B212" s="6" t="s">
        <v>419</v>
      </c>
      <c r="C212" s="163">
        <v>1</v>
      </c>
    </row>
    <row r="213" spans="1:3" x14ac:dyDescent="0.15">
      <c r="A213" s="39" t="s">
        <v>365</v>
      </c>
      <c r="B213" s="43" t="s">
        <v>234</v>
      </c>
      <c r="C213" s="13">
        <v>2</v>
      </c>
    </row>
    <row r="214" spans="1:3" x14ac:dyDescent="0.15">
      <c r="A214" s="161" t="s">
        <v>1027</v>
      </c>
      <c r="B214" s="161" t="s">
        <v>234</v>
      </c>
      <c r="C214">
        <v>2</v>
      </c>
    </row>
    <row r="215" spans="1:3" x14ac:dyDescent="0.15">
      <c r="A215" s="39" t="s">
        <v>252</v>
      </c>
      <c r="B215" s="43" t="s">
        <v>236</v>
      </c>
      <c r="C215" s="158">
        <v>1</v>
      </c>
    </row>
    <row r="216" spans="1:3" x14ac:dyDescent="0.15">
      <c r="A216" s="39" t="s">
        <v>253</v>
      </c>
      <c r="B216" s="43" t="s">
        <v>236</v>
      </c>
      <c r="C216" s="153">
        <v>4</v>
      </c>
    </row>
    <row r="217" spans="1:3" x14ac:dyDescent="0.15">
      <c r="A217" s="39" t="s">
        <v>265</v>
      </c>
      <c r="B217" s="43" t="s">
        <v>236</v>
      </c>
      <c r="C217" s="13">
        <v>4</v>
      </c>
    </row>
    <row r="218" spans="1:3" x14ac:dyDescent="0.15">
      <c r="A218" s="39" t="s">
        <v>286</v>
      </c>
      <c r="B218" s="43" t="s">
        <v>236</v>
      </c>
      <c r="C218" s="13">
        <v>4</v>
      </c>
    </row>
    <row r="219" spans="1:3" x14ac:dyDescent="0.15">
      <c r="A219" s="39" t="s">
        <v>309</v>
      </c>
      <c r="B219" s="43" t="s">
        <v>236</v>
      </c>
      <c r="C219" s="13">
        <v>3</v>
      </c>
    </row>
    <row r="220" spans="1:3" x14ac:dyDescent="0.15">
      <c r="A220" s="161" t="s">
        <v>1022</v>
      </c>
      <c r="B220" s="161" t="s">
        <v>236</v>
      </c>
      <c r="C220">
        <v>1</v>
      </c>
    </row>
    <row r="221" spans="1:3" x14ac:dyDescent="0.15">
      <c r="A221" s="161" t="s">
        <v>1028</v>
      </c>
      <c r="B221" s="161" t="s">
        <v>236</v>
      </c>
      <c r="C221">
        <v>2</v>
      </c>
    </row>
    <row r="222" spans="1:3" x14ac:dyDescent="0.15">
      <c r="A222" s="161" t="s">
        <v>1029</v>
      </c>
      <c r="B222" s="161" t="s">
        <v>236</v>
      </c>
      <c r="C222">
        <v>1</v>
      </c>
    </row>
    <row r="223" spans="1:3" x14ac:dyDescent="0.15">
      <c r="A223" s="39" t="s">
        <v>280</v>
      </c>
      <c r="B223" s="43" t="s">
        <v>446</v>
      </c>
      <c r="C223" s="13">
        <v>1</v>
      </c>
    </row>
    <row r="224" spans="1:3" x14ac:dyDescent="0.15">
      <c r="A224" s="161" t="s">
        <v>1032</v>
      </c>
      <c r="B224" s="161" t="s">
        <v>241</v>
      </c>
    </row>
    <row r="225" spans="1:5" x14ac:dyDescent="0.15">
      <c r="A225" s="161" t="s">
        <v>1036</v>
      </c>
      <c r="B225" s="161" t="s">
        <v>241</v>
      </c>
    </row>
    <row r="226" spans="1:5" x14ac:dyDescent="0.15">
      <c r="A226" s="39" t="s">
        <v>278</v>
      </c>
      <c r="B226" s="43" t="s">
        <v>445</v>
      </c>
      <c r="C226" s="13">
        <v>4</v>
      </c>
    </row>
    <row r="227" spans="1:5" x14ac:dyDescent="0.15">
      <c r="A227" s="6" t="s">
        <v>493</v>
      </c>
      <c r="B227" s="6" t="s">
        <v>243</v>
      </c>
      <c r="C227" s="163">
        <v>1</v>
      </c>
    </row>
    <row r="228" spans="1:5" x14ac:dyDescent="0.15">
      <c r="A228" s="6" t="s">
        <v>503</v>
      </c>
      <c r="B228" s="6" t="s">
        <v>243</v>
      </c>
      <c r="C228" s="163">
        <v>1</v>
      </c>
    </row>
    <row r="229" spans="1:5" x14ac:dyDescent="0.15">
      <c r="A229" s="161" t="s">
        <v>1031</v>
      </c>
      <c r="B229" s="161" t="s">
        <v>243</v>
      </c>
      <c r="C229">
        <v>1</v>
      </c>
    </row>
    <row r="230" spans="1:5" x14ac:dyDescent="0.15">
      <c r="A230" s="39" t="s">
        <v>262</v>
      </c>
      <c r="B230" s="43" t="s">
        <v>420</v>
      </c>
      <c r="C230" s="13">
        <v>3</v>
      </c>
    </row>
    <row r="231" spans="1:5" x14ac:dyDescent="0.15">
      <c r="A231" s="39" t="s">
        <v>269</v>
      </c>
      <c r="B231" s="43" t="s">
        <v>420</v>
      </c>
      <c r="C231" s="13">
        <v>4</v>
      </c>
    </row>
    <row r="232" spans="1:5" x14ac:dyDescent="0.15">
      <c r="A232" s="39" t="s">
        <v>345</v>
      </c>
      <c r="B232" s="43" t="s">
        <v>420</v>
      </c>
      <c r="C232" s="13">
        <v>3</v>
      </c>
    </row>
    <row r="233" spans="1:5" x14ac:dyDescent="0.15">
      <c r="A233" s="39" t="s">
        <v>379</v>
      </c>
      <c r="B233" s="43" t="s">
        <v>420</v>
      </c>
      <c r="C233" s="13">
        <v>1</v>
      </c>
    </row>
    <row r="234" spans="1:5" x14ac:dyDescent="0.15">
      <c r="A234" s="39" t="s">
        <v>330</v>
      </c>
      <c r="B234" s="43" t="s">
        <v>450</v>
      </c>
      <c r="C234" s="13">
        <v>4</v>
      </c>
    </row>
    <row r="235" spans="1:5" x14ac:dyDescent="0.15">
      <c r="A235" s="161" t="s">
        <v>1033</v>
      </c>
      <c r="B235" s="161" t="s">
        <v>547</v>
      </c>
    </row>
    <row r="236" spans="1:5" x14ac:dyDescent="0.15">
      <c r="A236" s="161" t="s">
        <v>1038</v>
      </c>
      <c r="B236" s="161" t="s">
        <v>547</v>
      </c>
      <c r="C236" s="161"/>
      <c r="E236"/>
    </row>
    <row r="237" spans="1:5" x14ac:dyDescent="0.15">
      <c r="A237" s="39" t="s">
        <v>307</v>
      </c>
      <c r="B237" s="43" t="s">
        <v>448</v>
      </c>
      <c r="C237" s="161">
        <v>4</v>
      </c>
      <c r="E237"/>
    </row>
    <row r="238" spans="1:5" x14ac:dyDescent="0.15">
      <c r="A238" s="39" t="s">
        <v>303</v>
      </c>
      <c r="B238" s="43" t="s">
        <v>447</v>
      </c>
      <c r="C238" s="161">
        <v>4</v>
      </c>
      <c r="E238"/>
    </row>
    <row r="239" spans="1:5" x14ac:dyDescent="0.15">
      <c r="A239" s="39" t="s">
        <v>332</v>
      </c>
      <c r="B239" s="43" t="s">
        <v>447</v>
      </c>
      <c r="C239" s="161">
        <v>3</v>
      </c>
      <c r="E239"/>
    </row>
    <row r="240" spans="1:5" x14ac:dyDescent="0.15">
      <c r="A240" s="161" t="s">
        <v>1035</v>
      </c>
      <c r="B240" s="161" t="s">
        <v>245</v>
      </c>
      <c r="C240" s="161"/>
    </row>
    <row r="241" spans="1:3" x14ac:dyDescent="0.15">
      <c r="A241" s="39" t="s">
        <v>256</v>
      </c>
      <c r="B241" s="43" t="s">
        <v>417</v>
      </c>
      <c r="C241" s="161">
        <v>4</v>
      </c>
    </row>
    <row r="242" spans="1:3" x14ac:dyDescent="0.15">
      <c r="A242" s="39" t="s">
        <v>266</v>
      </c>
      <c r="B242" s="43" t="s">
        <v>417</v>
      </c>
      <c r="C242" s="161">
        <v>4</v>
      </c>
    </row>
    <row r="243" spans="1:3" x14ac:dyDescent="0.15">
      <c r="A243" s="39" t="s">
        <v>283</v>
      </c>
      <c r="B243" s="43" t="s">
        <v>417</v>
      </c>
      <c r="C243" s="161">
        <v>3</v>
      </c>
    </row>
    <row r="244" spans="1:3" x14ac:dyDescent="0.15">
      <c r="A244" s="39" t="s">
        <v>292</v>
      </c>
      <c r="B244" s="43" t="s">
        <v>417</v>
      </c>
      <c r="C244" s="161">
        <v>2</v>
      </c>
    </row>
    <row r="245" spans="1:3" x14ac:dyDescent="0.15">
      <c r="A245" s="39" t="s">
        <v>296</v>
      </c>
      <c r="B245" s="43" t="s">
        <v>417</v>
      </c>
      <c r="C245" s="161">
        <v>2</v>
      </c>
    </row>
    <row r="246" spans="1:3" x14ac:dyDescent="0.15">
      <c r="A246" s="39" t="s">
        <v>304</v>
      </c>
      <c r="B246" s="43" t="s">
        <v>417</v>
      </c>
      <c r="C246" s="161">
        <v>3</v>
      </c>
    </row>
    <row r="247" spans="1:3" x14ac:dyDescent="0.15">
      <c r="A247" s="39" t="s">
        <v>338</v>
      </c>
      <c r="B247" s="43" t="s">
        <v>417</v>
      </c>
      <c r="C247" s="161">
        <v>1</v>
      </c>
    </row>
    <row r="248" spans="1:3" x14ac:dyDescent="0.15">
      <c r="A248" s="39" t="s">
        <v>340</v>
      </c>
      <c r="B248" s="43" t="s">
        <v>417</v>
      </c>
      <c r="C248" s="161">
        <v>1</v>
      </c>
    </row>
    <row r="249" spans="1:3" x14ac:dyDescent="0.15">
      <c r="A249" s="39" t="s">
        <v>341</v>
      </c>
      <c r="B249" s="43" t="s">
        <v>417</v>
      </c>
      <c r="C249" s="161">
        <v>3</v>
      </c>
    </row>
    <row r="250" spans="1:3" x14ac:dyDescent="0.15">
      <c r="A250" s="39" t="s">
        <v>342</v>
      </c>
      <c r="B250" s="43" t="s">
        <v>417</v>
      </c>
      <c r="C250" s="161">
        <v>3</v>
      </c>
    </row>
    <row r="251" spans="1:3" x14ac:dyDescent="0.15">
      <c r="A251" s="39" t="s">
        <v>343</v>
      </c>
      <c r="B251" s="43" t="s">
        <v>417</v>
      </c>
      <c r="C251" s="161">
        <v>4</v>
      </c>
    </row>
    <row r="252" spans="1:3" x14ac:dyDescent="0.15">
      <c r="A252" s="39" t="s">
        <v>324</v>
      </c>
      <c r="B252" s="43" t="s">
        <v>417</v>
      </c>
      <c r="C252" s="161">
        <v>2</v>
      </c>
    </row>
    <row r="253" spans="1:3" x14ac:dyDescent="0.15">
      <c r="A253" s="39" t="s">
        <v>326</v>
      </c>
      <c r="B253" s="43" t="s">
        <v>417</v>
      </c>
      <c r="C253" s="161">
        <v>3</v>
      </c>
    </row>
    <row r="254" spans="1:3" x14ac:dyDescent="0.15">
      <c r="A254" s="39" t="s">
        <v>378</v>
      </c>
      <c r="B254" s="43" t="s">
        <v>417</v>
      </c>
      <c r="C254" s="161">
        <v>4</v>
      </c>
    </row>
    <row r="255" spans="1:3" x14ac:dyDescent="0.15">
      <c r="A255" s="39" t="s">
        <v>380</v>
      </c>
      <c r="B255" s="43" t="s">
        <v>417</v>
      </c>
      <c r="C255" s="161">
        <v>3</v>
      </c>
    </row>
    <row r="256" spans="1:3" x14ac:dyDescent="0.15">
      <c r="A256" s="6" t="s">
        <v>491</v>
      </c>
      <c r="B256" s="6" t="s">
        <v>417</v>
      </c>
      <c r="C256" s="52">
        <v>1</v>
      </c>
    </row>
    <row r="257" spans="1:3" x14ac:dyDescent="0.15">
      <c r="A257" s="6" t="s">
        <v>498</v>
      </c>
      <c r="B257" s="6" t="s">
        <v>417</v>
      </c>
      <c r="C257" s="52">
        <v>1</v>
      </c>
    </row>
    <row r="258" spans="1:3" x14ac:dyDescent="0.15">
      <c r="A258" s="6" t="s">
        <v>508</v>
      </c>
      <c r="B258" s="6" t="s">
        <v>417</v>
      </c>
      <c r="C258" s="52">
        <v>1</v>
      </c>
    </row>
    <row r="259" spans="1:3" x14ac:dyDescent="0.15">
      <c r="A259" s="39" t="s">
        <v>348</v>
      </c>
      <c r="B259" s="43" t="s">
        <v>449</v>
      </c>
      <c r="C259" s="161">
        <v>3</v>
      </c>
    </row>
    <row r="260" spans="1:3" x14ac:dyDescent="0.15">
      <c r="A260" s="161" t="s">
        <v>1023</v>
      </c>
      <c r="B260" s="161" t="s">
        <v>518</v>
      </c>
      <c r="C260" s="161">
        <v>1</v>
      </c>
    </row>
    <row r="261" spans="1:3" x14ac:dyDescent="0.15">
      <c r="A261" s="161" t="s">
        <v>1030</v>
      </c>
      <c r="B261" s="161" t="s">
        <v>518</v>
      </c>
      <c r="C261" s="161">
        <v>2</v>
      </c>
    </row>
    <row r="262" spans="1:3" x14ac:dyDescent="0.15">
      <c r="A262" s="39" t="s">
        <v>254</v>
      </c>
      <c r="B262" s="43" t="s">
        <v>423</v>
      </c>
      <c r="C262" s="161">
        <v>2</v>
      </c>
    </row>
    <row r="263" spans="1:3" x14ac:dyDescent="0.15">
      <c r="A263" s="39" t="s">
        <v>255</v>
      </c>
      <c r="B263" s="43" t="s">
        <v>423</v>
      </c>
      <c r="C263" s="161">
        <v>1</v>
      </c>
    </row>
    <row r="264" spans="1:3" x14ac:dyDescent="0.15">
      <c r="A264" s="39" t="s">
        <v>260</v>
      </c>
      <c r="B264" s="43" t="s">
        <v>423</v>
      </c>
      <c r="C264" s="161">
        <v>4</v>
      </c>
    </row>
    <row r="265" spans="1:3" x14ac:dyDescent="0.15">
      <c r="A265" s="39" t="s">
        <v>271</v>
      </c>
      <c r="B265" s="43" t="s">
        <v>423</v>
      </c>
      <c r="C265" s="161">
        <v>4</v>
      </c>
    </row>
    <row r="266" spans="1:3" x14ac:dyDescent="0.15">
      <c r="A266" s="39" t="s">
        <v>272</v>
      </c>
      <c r="B266" s="43" t="s">
        <v>423</v>
      </c>
      <c r="C266" s="161">
        <v>4</v>
      </c>
    </row>
    <row r="267" spans="1:3" x14ac:dyDescent="0.15">
      <c r="A267" s="39" t="s">
        <v>276</v>
      </c>
      <c r="B267" s="43" t="s">
        <v>423</v>
      </c>
      <c r="C267" s="161">
        <v>4</v>
      </c>
    </row>
    <row r="268" spans="1:3" x14ac:dyDescent="0.15">
      <c r="A268" s="217" t="s">
        <v>294</v>
      </c>
      <c r="B268" s="219" t="s">
        <v>423</v>
      </c>
      <c r="C268" s="13">
        <v>2</v>
      </c>
    </row>
    <row r="269" spans="1:3" x14ac:dyDescent="0.15">
      <c r="A269" s="217" t="s">
        <v>295</v>
      </c>
      <c r="B269" s="219" t="s">
        <v>423</v>
      </c>
      <c r="C269" s="13">
        <v>4</v>
      </c>
    </row>
    <row r="270" spans="1:3" x14ac:dyDescent="0.15">
      <c r="A270" s="217" t="s">
        <v>319</v>
      </c>
      <c r="B270" s="219" t="s">
        <v>423</v>
      </c>
      <c r="C270" s="13">
        <v>2</v>
      </c>
    </row>
    <row r="271" spans="1:3" x14ac:dyDescent="0.15">
      <c r="A271" s="217" t="s">
        <v>320</v>
      </c>
      <c r="B271" s="219" t="s">
        <v>423</v>
      </c>
      <c r="C271" s="13">
        <v>3</v>
      </c>
    </row>
    <row r="272" spans="1:3" x14ac:dyDescent="0.15">
      <c r="A272" s="217" t="s">
        <v>339</v>
      </c>
      <c r="B272" s="219" t="s">
        <v>423</v>
      </c>
      <c r="C272" s="13">
        <v>4</v>
      </c>
    </row>
    <row r="273" spans="1:3" x14ac:dyDescent="0.15">
      <c r="A273" s="217" t="s">
        <v>346</v>
      </c>
      <c r="B273" s="219" t="s">
        <v>423</v>
      </c>
      <c r="C273" s="13">
        <v>1</v>
      </c>
    </row>
    <row r="274" spans="1:3" x14ac:dyDescent="0.15">
      <c r="A274" s="217" t="s">
        <v>349</v>
      </c>
      <c r="B274" s="219" t="s">
        <v>423</v>
      </c>
      <c r="C274" s="13">
        <v>4</v>
      </c>
    </row>
    <row r="275" spans="1:3" x14ac:dyDescent="0.15">
      <c r="A275" s="217" t="s">
        <v>352</v>
      </c>
      <c r="B275" s="219" t="s">
        <v>423</v>
      </c>
      <c r="C275" s="13">
        <v>4</v>
      </c>
    </row>
    <row r="276" spans="1:3" x14ac:dyDescent="0.15">
      <c r="A276" s="217" t="s">
        <v>354</v>
      </c>
      <c r="B276" s="219" t="s">
        <v>423</v>
      </c>
      <c r="C276" s="13">
        <v>2</v>
      </c>
    </row>
    <row r="277" spans="1:3" x14ac:dyDescent="0.15">
      <c r="A277" s="217" t="s">
        <v>356</v>
      </c>
      <c r="B277" s="219" t="s">
        <v>423</v>
      </c>
      <c r="C277" s="13">
        <v>2</v>
      </c>
    </row>
    <row r="278" spans="1:3" x14ac:dyDescent="0.15">
      <c r="A278" s="217" t="s">
        <v>357</v>
      </c>
      <c r="B278" s="219" t="s">
        <v>423</v>
      </c>
      <c r="C278" s="13">
        <v>2</v>
      </c>
    </row>
    <row r="279" spans="1:3" x14ac:dyDescent="0.15">
      <c r="A279" s="217" t="s">
        <v>376</v>
      </c>
      <c r="B279" s="219" t="s">
        <v>423</v>
      </c>
      <c r="C279" s="13">
        <v>2</v>
      </c>
    </row>
    <row r="280" spans="1:3" x14ac:dyDescent="0.15">
      <c r="A280" s="217" t="s">
        <v>325</v>
      </c>
      <c r="B280" s="219" t="s">
        <v>423</v>
      </c>
      <c r="C280" s="13">
        <v>4</v>
      </c>
    </row>
    <row r="281" spans="1:3" x14ac:dyDescent="0.15">
      <c r="A281" t="s">
        <v>1025</v>
      </c>
      <c r="B281" t="s">
        <v>423</v>
      </c>
      <c r="C281">
        <v>1</v>
      </c>
    </row>
    <row r="282" spans="1:3" x14ac:dyDescent="0.15">
      <c r="A282" t="s">
        <v>561</v>
      </c>
      <c r="B282" t="s">
        <v>423</v>
      </c>
      <c r="C282">
        <v>1</v>
      </c>
    </row>
  </sheetData>
  <protectedRanges>
    <protectedRange sqref="A530:A605" name="範囲1_1_1"/>
    <protectedRange sqref="A330:B369" name="範囲1_1_2"/>
  </protectedRanges>
  <autoFilter ref="A10:C282" xr:uid="{00000000-0009-0000-0000-000010000000}">
    <sortState ref="A11:C282">
      <sortCondition ref="B10:B235"/>
    </sortState>
  </autoFilter>
  <sortState ref="C2:C10">
    <sortCondition ref="C2"/>
  </sortState>
  <phoneticPr fontId="1"/>
  <conditionalFormatting sqref="E240:E1048576 E1:E235">
    <cfRule type="containsText" dxfId="19" priority="35" operator="containsText" text="立命館">
      <formula>NOT(ISERROR(SEARCH("立命館",E1)))</formula>
    </cfRule>
    <cfRule type="containsText" dxfId="18" priority="36" operator="containsText" text="同志社">
      <formula>NOT(ISERROR(SEARCH("同志社",E1)))</formula>
    </cfRule>
    <cfRule type="containsText" dxfId="17" priority="37" operator="containsText" text="甲南">
      <formula>NOT(ISERROR(SEARCH("甲南",E1)))</formula>
    </cfRule>
    <cfRule type="containsText" dxfId="16" priority="38" operator="containsText" text="京都大学">
      <formula>NOT(ISERROR(SEARCH("京都大学",E1)))</formula>
    </cfRule>
    <cfRule type="containsText" dxfId="15" priority="39" operator="containsText" text="京都産業">
      <formula>NOT(ISERROR(SEARCH("京都産業",E1)))</formula>
    </cfRule>
    <cfRule type="containsText" dxfId="14" priority="40" operator="containsText" text="関西大学">
      <formula>NOT(ISERROR(SEARCH("関西大学",E1)))</formula>
    </cfRule>
    <cfRule type="containsText" dxfId="13" priority="41" operator="containsText" text="関西学院">
      <formula>NOT(ISERROR(SEARCH("関西学院",E1)))</formula>
    </cfRule>
    <cfRule type="containsText" dxfId="12" priority="42" operator="containsText" text="大阪大学">
      <formula>NOT(ISERROR(SEARCH("大阪大学",E1)))</formula>
    </cfRule>
    <cfRule type="containsText" dxfId="11" priority="44" operator="containsText" text="大阪産業">
      <formula>NOT(ISERROR(SEARCH("大阪産業",E1)))</formula>
    </cfRule>
  </conditionalFormatting>
  <conditionalFormatting sqref="E2:E52">
    <cfRule type="containsText" dxfId="10" priority="7" operator="containsText" text="近畿大学">
      <formula>NOT(ISERROR(SEARCH("近畿大学",E2)))</formula>
    </cfRule>
  </conditionalFormatting>
  <conditionalFormatting sqref="C236">
    <cfRule type="cellIs" dxfId="9" priority="6" stopIfTrue="1" operator="equal">
      <formula>10</formula>
    </cfRule>
  </conditionalFormatting>
  <dataValidations count="1">
    <dataValidation type="list" allowBlank="1" showInputMessage="1" showErrorMessage="1" sqref="C11:C174" xr:uid="{00000000-0002-0000-1000-000000000000}">
      <formula1>"1,2,3,4"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01D8B9AA-FD20-42B0-AD1B-4415396DE395}">
            <xm:f>NOT(ISERROR(SEARCH($E$11,C34)))</xm:f>
            <xm:f>$E$11</xm:f>
            <x14:dxf>
              <fill>
                <patternFill>
                  <bgColor rgb="FFFF0000"/>
                </patternFill>
              </fill>
              <border>
                <vertical/>
                <horizontal/>
              </border>
            </x14:dxf>
          </x14:cfRule>
          <x14:cfRule type="containsText" priority="18" operator="containsText" id="{EFD5420D-6576-4849-B2F2-5F705E995CAB}">
            <xm:f>NOT(ISERROR(SEARCH($E$10,C34)))</xm:f>
            <xm:f>$E$10</xm:f>
            <x14:dxf>
              <fill>
                <patternFill>
                  <bgColor rgb="FFA065D5"/>
                </patternFill>
              </fill>
              <border>
                <vertical/>
                <horizontal/>
              </border>
            </x14:dxf>
          </x14:cfRule>
          <x14:cfRule type="containsText" priority="19" operator="containsText" id="{FEA02C05-74E3-4EAD-8F9D-5F5630F429CE}">
            <xm:f>NOT(ISERROR(SEARCH($E$9,C34)))</xm:f>
            <xm:f>$E$9</xm:f>
            <x14:dxf>
              <fill>
                <patternFill>
                  <bgColor rgb="FFFF7D7D"/>
                </patternFill>
              </fill>
              <border>
                <vertical/>
                <horizontal/>
              </border>
            </x14:dxf>
          </x14:cfRule>
          <x14:cfRule type="containsText" priority="20" operator="containsText" id="{C363FDB8-EEE7-45FB-9C4F-ED0045F75669}">
            <xm:f>NOT(ISERROR(SEARCH($E$7,C34)))</xm:f>
            <xm:f>$E$7</xm:f>
            <x14:dxf>
              <fill>
                <patternFill>
                  <bgColor rgb="FF92D050"/>
                </patternFill>
              </fill>
              <border>
                <vertical/>
                <horizontal/>
              </border>
            </x14:dxf>
          </x14:cfRule>
          <x14:cfRule type="containsText" priority="21" operator="containsText" id="{31E68E11-5C30-4883-90AD-C405509D7557}">
            <xm:f>NOT(ISERROR(SEARCH($E$6,C34)))</xm:f>
            <xm:f>$E$6</xm:f>
            <x14:dxf>
              <fill>
                <patternFill>
                  <bgColor rgb="FFC0E399"/>
                </patternFill>
              </fill>
            </x14:dxf>
          </x14:cfRule>
          <x14:cfRule type="containsText" priority="22" operator="containsText" id="{3C2636EF-3579-4426-A051-9406D2F5F2E5}">
            <xm:f>NOT(ISERROR(SEARCH($E$5,C34)))</xm:f>
            <xm:f>$E$5</xm:f>
            <x14:dxf>
              <fill>
                <patternFill>
                  <bgColor rgb="FF0083E6"/>
                </patternFill>
              </fill>
              <border>
                <vertical/>
                <horizontal/>
              </border>
            </x14:dxf>
          </x14:cfRule>
          <x14:cfRule type="containsText" priority="23" operator="containsText" id="{0208E785-3594-468C-ABDF-30CC5AD8A0ED}">
            <xm:f>NOT(ISERROR(SEARCH($E$4,C34)))</xm:f>
            <xm:f>$E$4</xm:f>
            <x14:dxf>
              <fill>
                <patternFill>
                  <bgColor rgb="FFFFFF37"/>
                </patternFill>
              </fill>
              <border>
                <vertical/>
                <horizontal/>
              </border>
            </x14:dxf>
          </x14:cfRule>
          <x14:cfRule type="containsText" priority="24" operator="containsText" id="{DF45FF55-558E-427F-A585-6E3CC490F1F0}">
            <xm:f>NOT(ISERROR(SEARCH($E$3,C34)))</xm:f>
            <xm:f>$E$3</xm:f>
            <x14:dxf>
              <fill>
                <patternFill>
                  <bgColor rgb="FFFFC000"/>
                </patternFill>
              </fill>
              <border>
                <vertical/>
                <horizontal/>
              </border>
            </x14:dxf>
          </x14:cfRule>
          <x14:cfRule type="containsText" priority="25" operator="containsText" id="{B58728B7-FC1C-45DD-B95E-F18DB5A9C7C3}">
            <xm:f>NOT(ISERROR(SEARCH($E$2,C34)))</xm:f>
            <xm:f>$E$2</xm:f>
            <x14:dxf>
              <fill>
                <patternFill>
                  <bgColor rgb="FF79DCFF"/>
                </patternFill>
              </fill>
              <border>
                <vertical/>
                <horizontal/>
              </border>
            </x14:dxf>
          </x14:cfRule>
          <xm:sqref>E236:E239 I166:I235 I240:I1048576 G166:G1048576 C34:C176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"/>
  <sheetViews>
    <sheetView workbookViewId="0">
      <selection activeCell="A57" sqref="A57:XFD57"/>
    </sheetView>
  </sheetViews>
  <sheetFormatPr defaultRowHeight="13.5" x14ac:dyDescent="0.15"/>
  <cols>
    <col min="1" max="1" width="6.625" style="3" customWidth="1"/>
    <col min="2" max="2" width="13" style="1" customWidth="1"/>
    <col min="3" max="3" width="17" customWidth="1"/>
    <col min="4" max="4" width="7.375" style="3" customWidth="1"/>
    <col min="5" max="8" width="9" style="5" customWidth="1"/>
    <col min="9" max="10" width="9" style="5"/>
    <col min="11" max="11" width="16.5" customWidth="1"/>
  </cols>
  <sheetData>
    <row r="1" spans="1:11" s="3" customFormat="1" x14ac:dyDescent="0.15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11</v>
      </c>
      <c r="H1" s="7" t="s">
        <v>8</v>
      </c>
      <c r="I1" s="7" t="s">
        <v>12</v>
      </c>
      <c r="J1" s="7" t="s">
        <v>5</v>
      </c>
      <c r="K1" s="7" t="s">
        <v>9</v>
      </c>
    </row>
    <row r="2" spans="1:11" s="3" customFormat="1" x14ac:dyDescent="0.15">
      <c r="A2" s="2">
        <f>RANK($K2,$K:$K)</f>
        <v>1</v>
      </c>
      <c r="B2" s="38" t="s">
        <v>342</v>
      </c>
      <c r="C2" s="2" t="str">
        <f>IFERROR(VLOOKUP($B2,選手!$A:$C,2,FALSE),"")</f>
        <v>同志社大学</v>
      </c>
      <c r="D2" s="6">
        <f>IFERROR(VLOOKUP($B2,選手!$A:$C,3,FALSE),"")</f>
        <v>3</v>
      </c>
      <c r="E2" s="101">
        <f>IFERROR(VLOOKUP($B2,春関!$A:$K,9,FALSE),0)</f>
        <v>618.5</v>
      </c>
      <c r="F2" s="14">
        <f>IFERROR(VLOOKUP($B2,西日本学生!$A:$K,9,FALSE),0)</f>
        <v>620</v>
      </c>
      <c r="G2" s="14">
        <f>IFERROR(VLOOKUP($B2,学生選抜!$A:$K,9,FALSE),0)</f>
        <v>0</v>
      </c>
      <c r="H2" s="14">
        <f>IFERROR(VLOOKUP($B2,秋関!$A:$K,9,FALSE),0)</f>
        <v>0</v>
      </c>
      <c r="I2" s="14">
        <f>IFERROR(VLOOKUP($B2,全日本学生!$A:$K,9,FALSE),0)</f>
        <v>618.69999999999993</v>
      </c>
      <c r="J2" s="14">
        <f>IFERROR(VLOOKUP($B2,新人戦!$A:$K,9,FALSE),0)</f>
        <v>0</v>
      </c>
      <c r="K2" s="4">
        <f>LARGE(E2:J2,1)+LARGE(E2:J2,2)+LARGE(E2:J2,3)</f>
        <v>1857.1999999999998</v>
      </c>
    </row>
    <row r="3" spans="1:11" x14ac:dyDescent="0.15">
      <c r="A3" s="2">
        <f>RANK($K3,$K:$K)</f>
        <v>2</v>
      </c>
      <c r="B3" s="39" t="s">
        <v>340</v>
      </c>
      <c r="C3" s="2" t="str">
        <f>IFERROR(VLOOKUP($B3,選手!$A:$C,2,FALSE),"")</f>
        <v>同志社大学</v>
      </c>
      <c r="D3" s="6">
        <f>IFERROR(VLOOKUP($B3,選手!$A:$C,3,FALSE),"")</f>
        <v>1</v>
      </c>
      <c r="E3" s="101">
        <f>IFERROR(VLOOKUP($B3,春関!$A:$K,9,FALSE),0)</f>
        <v>612.70000000000005</v>
      </c>
      <c r="F3" s="14">
        <f>IFERROR(VLOOKUP($B3,西日本学生!$A:$K,9,FALSE),0)</f>
        <v>609.69999999999993</v>
      </c>
      <c r="G3" s="14">
        <f>IFERROR(VLOOKUP($B3,学生選抜!$A:$K,9,FALSE),0)</f>
        <v>0</v>
      </c>
      <c r="H3" s="14">
        <f>IFERROR(VLOOKUP($B3,秋関!$A:$K,9,FALSE),0)</f>
        <v>620.5</v>
      </c>
      <c r="I3" s="14">
        <f>IFERROR(VLOOKUP($B3,全日本学生!$A:$K,9,FALSE),0)</f>
        <v>611.70000000000005</v>
      </c>
      <c r="J3" s="14">
        <f>IFERROR(VLOOKUP($B3,新人戦!$A:$K,9,FALSE),0)</f>
        <v>616.69999999999993</v>
      </c>
      <c r="K3" s="4">
        <f>LARGE(E3:J3,1)+LARGE(E3:J3,2)+LARGE(E3:J3,3)</f>
        <v>1849.8999999999999</v>
      </c>
    </row>
    <row r="4" spans="1:11" x14ac:dyDescent="0.15">
      <c r="A4" s="2">
        <f>RANK($K4,$K:$K)</f>
        <v>3</v>
      </c>
      <c r="B4" s="39" t="s">
        <v>338</v>
      </c>
      <c r="C4" s="2" t="str">
        <f>IFERROR(VLOOKUP($B4,選手!$A:$C,2,FALSE),"")</f>
        <v>同志社大学</v>
      </c>
      <c r="D4" s="6">
        <f>IFERROR(VLOOKUP($B4,選手!$A:$C,3,FALSE),"")</f>
        <v>1</v>
      </c>
      <c r="E4" s="101">
        <f>IFERROR(VLOOKUP($B4,春関!$A:$K,9,FALSE),0)</f>
        <v>614.79999999999995</v>
      </c>
      <c r="F4" s="14">
        <f>IFERROR(VLOOKUP($B4,西日本学生!$A:$K,9,FALSE),0)</f>
        <v>616.4</v>
      </c>
      <c r="G4" s="14">
        <f>IFERROR(VLOOKUP($B4,学生選抜!$A:$K,9,FALSE),0)</f>
        <v>0</v>
      </c>
      <c r="H4" s="14">
        <f>IFERROR(VLOOKUP($B4,秋関!$A:$K,9,FALSE),0)</f>
        <v>610.4</v>
      </c>
      <c r="I4" s="14">
        <f>IFERROR(VLOOKUP($B4,全日本学生!$A:$K,9,FALSE),0)</f>
        <v>614.19999999999993</v>
      </c>
      <c r="J4" s="14">
        <f>IFERROR(VLOOKUP($B4,新人戦!$A:$K,9,FALSE),0)</f>
        <v>616.70000000000005</v>
      </c>
      <c r="K4" s="4">
        <f>LARGE(E4:J4,1)+LARGE(E4:J4,2)+LARGE(E4:J4,3)</f>
        <v>1847.8999999999999</v>
      </c>
    </row>
    <row r="5" spans="1:11" x14ac:dyDescent="0.15">
      <c r="A5" s="2">
        <f>RANK($K5,$K:$K)</f>
        <v>4</v>
      </c>
      <c r="B5" s="39" t="s">
        <v>346</v>
      </c>
      <c r="C5" s="2" t="str">
        <f>IFERROR(VLOOKUP($B5,選手!$A:$C,2,FALSE),"")</f>
        <v>立命館大学</v>
      </c>
      <c r="D5" s="6">
        <f>IFERROR(VLOOKUP($B5,選手!$A:$C,3,FALSE),"")</f>
        <v>1</v>
      </c>
      <c r="E5" s="101">
        <f>IFERROR(VLOOKUP($B5,春関!$A:$K,9,FALSE),0)</f>
        <v>605</v>
      </c>
      <c r="F5" s="14">
        <f>IFERROR(VLOOKUP($B5,西日本学生!$A:$K,9,FALSE),0)</f>
        <v>608.90000000000009</v>
      </c>
      <c r="G5" s="14">
        <f>IFERROR(VLOOKUP($B5,学生選抜!$A:$K,9,FALSE),0)</f>
        <v>0</v>
      </c>
      <c r="H5" s="14">
        <f>IFERROR(VLOOKUP($B5,秋関!$A:$K,9,FALSE),0)</f>
        <v>619.70000000000005</v>
      </c>
      <c r="I5" s="14">
        <f>IFERROR(VLOOKUP($B5,全日本学生!$A:$K,9,FALSE),0)</f>
        <v>600.4</v>
      </c>
      <c r="J5" s="14">
        <f>IFERROR(VLOOKUP($B5,新人戦!$A:$K,9,FALSE),0)</f>
        <v>612.1</v>
      </c>
      <c r="K5" s="4">
        <f>LARGE(E5:J5,1)+LARGE(E5:J5,2)+LARGE(E5:J5,3)</f>
        <v>1840.7000000000003</v>
      </c>
    </row>
    <row r="6" spans="1:11" x14ac:dyDescent="0.15">
      <c r="A6" s="2">
        <f>RANK($K6,$K:$K)</f>
        <v>5</v>
      </c>
      <c r="B6" s="39" t="s">
        <v>339</v>
      </c>
      <c r="C6" s="2" t="str">
        <f>IFERROR(VLOOKUP($B6,選手!$A:$C,2,FALSE),"")</f>
        <v>立命館大学</v>
      </c>
      <c r="D6" s="6">
        <f>IFERROR(VLOOKUP($B6,選手!$A:$C,3,FALSE),"")</f>
        <v>4</v>
      </c>
      <c r="E6" s="101">
        <f>IFERROR(VLOOKUP($B6,春関!$A:$K,9,FALSE),0)</f>
        <v>611.6</v>
      </c>
      <c r="F6" s="14">
        <f>IFERROR(VLOOKUP($B6,西日本学生!$A:$K,9,FALSE),0)</f>
        <v>606.5</v>
      </c>
      <c r="G6" s="14">
        <f>IFERROR(VLOOKUP($B6,学生選抜!$A:$K,9,FALSE),0)</f>
        <v>0</v>
      </c>
      <c r="H6" s="14">
        <f>IFERROR(VLOOKUP($B6,秋関!$A:$K,9,FALSE),0)</f>
        <v>614.70000000000005</v>
      </c>
      <c r="I6" s="14">
        <f>IFERROR(VLOOKUP($B6,全日本学生!$A:$K,9,FALSE),0)</f>
        <v>611.20000000000005</v>
      </c>
      <c r="J6" s="14">
        <f>IFERROR(VLOOKUP($B6,新人戦!$A:$K,9,FALSE),0)</f>
        <v>0</v>
      </c>
      <c r="K6" s="4">
        <f>LARGE(E6:J6,1)+LARGE(E6:J6,2)+LARGE(E6:J6,3)</f>
        <v>1837.5000000000002</v>
      </c>
    </row>
    <row r="7" spans="1:11" x14ac:dyDescent="0.15">
      <c r="A7" s="2">
        <f>RANK($K7,$K:$K)</f>
        <v>6</v>
      </c>
      <c r="B7" s="39" t="s">
        <v>343</v>
      </c>
      <c r="C7" s="2" t="str">
        <f>IFERROR(VLOOKUP($B7,選手!$A:$C,2,FALSE),"")</f>
        <v>同志社大学</v>
      </c>
      <c r="D7" s="6">
        <f>IFERROR(VLOOKUP($B7,選手!$A:$C,3,FALSE),"")</f>
        <v>4</v>
      </c>
      <c r="E7" s="101">
        <f>IFERROR(VLOOKUP($B7,春関!$A:$K,9,FALSE),0)</f>
        <v>607.5</v>
      </c>
      <c r="F7" s="14">
        <f>IFERROR(VLOOKUP($B7,西日本学生!$A:$K,9,FALSE),0)</f>
        <v>614.9</v>
      </c>
      <c r="G7" s="14">
        <f>IFERROR(VLOOKUP($B7,学生選抜!$A:$K,9,FALSE),0)</f>
        <v>0</v>
      </c>
      <c r="H7" s="14">
        <f>IFERROR(VLOOKUP($B7,秋関!$A:$K,9,FALSE),0)</f>
        <v>610.1</v>
      </c>
      <c r="I7" s="14">
        <f>IFERROR(VLOOKUP($B7,全日本学生!$A:$K,9,FALSE),0)</f>
        <v>611</v>
      </c>
      <c r="J7" s="14">
        <f>IFERROR(VLOOKUP($B7,新人戦!$A:$K,9,FALSE),0)</f>
        <v>0</v>
      </c>
      <c r="K7" s="4">
        <f>LARGE(E7:J7,1)+LARGE(E7:J7,2)+LARGE(E7:J7,3)</f>
        <v>1836</v>
      </c>
    </row>
    <row r="8" spans="1:11" x14ac:dyDescent="0.15">
      <c r="A8" s="2">
        <f>RANK($K8,$K:$K)</f>
        <v>7</v>
      </c>
      <c r="B8" s="39" t="s">
        <v>341</v>
      </c>
      <c r="C8" s="2" t="str">
        <f>IFERROR(VLOOKUP($B8,選手!$A:$C,2,FALSE),"")</f>
        <v>同志社大学</v>
      </c>
      <c r="D8" s="6">
        <f>IFERROR(VLOOKUP($B8,選手!$A:$C,3,FALSE),"")</f>
        <v>3</v>
      </c>
      <c r="E8" s="101">
        <f>IFERROR(VLOOKUP($B8,春関!$A:$K,9,FALSE),0)</f>
        <v>613.6</v>
      </c>
      <c r="F8" s="14">
        <f>IFERROR(VLOOKUP($B8,西日本学生!$A:$K,9,FALSE),0)</f>
        <v>608.40000000000009</v>
      </c>
      <c r="G8" s="14">
        <f>IFERROR(VLOOKUP($B8,学生選抜!$A:$K,9,FALSE),0)</f>
        <v>0</v>
      </c>
      <c r="H8" s="14">
        <f>IFERROR(VLOOKUP($B8,秋関!$A:$K,9,FALSE),0)</f>
        <v>605.70000000000005</v>
      </c>
      <c r="I8" s="14">
        <f>IFERROR(VLOOKUP($B8,全日本学生!$A:$K,9,FALSE),0)</f>
        <v>612.69999999999993</v>
      </c>
      <c r="J8" s="14">
        <f>IFERROR(VLOOKUP($B8,新人戦!$A:$K,9,FALSE),0)</f>
        <v>0</v>
      </c>
      <c r="K8" s="4">
        <f>LARGE(E8:J8,1)+LARGE(E8:J8,2)+LARGE(E8:J8,3)</f>
        <v>1834.7</v>
      </c>
    </row>
    <row r="9" spans="1:11" x14ac:dyDescent="0.15">
      <c r="A9" s="2">
        <f>RANK($K9,$K:$K)</f>
        <v>8</v>
      </c>
      <c r="B9" s="39" t="s">
        <v>345</v>
      </c>
      <c r="C9" s="2" t="str">
        <f>IFERROR(VLOOKUP($B9,選手!$A:$C,2,FALSE),"")</f>
        <v>四国大学</v>
      </c>
      <c r="D9" s="6">
        <f>IFERROR(VLOOKUP($B9,選手!$A:$C,3,FALSE),"")</f>
        <v>3</v>
      </c>
      <c r="E9" s="101">
        <f>IFERROR(VLOOKUP($B9,春関!$A:$K,9,FALSE),0)</f>
        <v>610.6</v>
      </c>
      <c r="F9" s="14">
        <f>IFERROR(VLOOKUP($B9,西日本学生!$A:$K,9,FALSE),0)</f>
        <v>612.4</v>
      </c>
      <c r="G9" s="14">
        <f>IFERROR(VLOOKUP($B9,学生選抜!$A:$K,9,FALSE),0)</f>
        <v>0</v>
      </c>
      <c r="H9" s="14">
        <f>IFERROR(VLOOKUP($B9,秋関!$A:$K,9,FALSE),0)</f>
        <v>603.20000000000005</v>
      </c>
      <c r="I9" s="14">
        <f>IFERROR(VLOOKUP($B9,全日本学生!$A:$K,9,FALSE),0)</f>
        <v>608.20000000000005</v>
      </c>
      <c r="J9" s="14">
        <f>IFERROR(VLOOKUP($B9,新人戦!$A:$K,9,FALSE),0)</f>
        <v>0</v>
      </c>
      <c r="K9" s="4">
        <f>LARGE(E9:J9,1)+LARGE(E9:J9,2)+LARGE(E9:J9,3)</f>
        <v>1831.2</v>
      </c>
    </row>
    <row r="10" spans="1:11" x14ac:dyDescent="0.15">
      <c r="A10" s="2">
        <f>RANK($K10,$K:$K)</f>
        <v>9</v>
      </c>
      <c r="B10" s="39" t="s">
        <v>356</v>
      </c>
      <c r="C10" s="2" t="str">
        <f>IFERROR(VLOOKUP($B10,選手!$A:$C,2,FALSE),"")</f>
        <v>立命館大学</v>
      </c>
      <c r="D10" s="6">
        <f>IFERROR(VLOOKUP($B10,選手!$A:$C,3,FALSE),"")</f>
        <v>2</v>
      </c>
      <c r="E10" s="101">
        <f>IFERROR(VLOOKUP($B10,春関!$A:$K,9,FALSE),0)</f>
        <v>590.6</v>
      </c>
      <c r="F10" s="14">
        <f>IFERROR(VLOOKUP($B10,西日本学生!$A:$K,9,FALSE),0)</f>
        <v>600.79999999999995</v>
      </c>
      <c r="G10" s="14">
        <f>IFERROR(VLOOKUP($B10,学生選抜!$A:$K,9,FALSE),0)</f>
        <v>0</v>
      </c>
      <c r="H10" s="14">
        <f>IFERROR(VLOOKUP($B10,秋関!$A:$K,9,FALSE),0)</f>
        <v>606</v>
      </c>
      <c r="I10" s="14">
        <f>IFERROR(VLOOKUP($B10,全日本学生!$A:$K,9,FALSE),0)</f>
        <v>600.1</v>
      </c>
      <c r="J10" s="14">
        <f>IFERROR(VLOOKUP($B10,新人戦!$A:$K,9,FALSE),0)</f>
        <v>616.99999999999989</v>
      </c>
      <c r="K10" s="4">
        <f>LARGE(E10:J10,1)+LARGE(E10:J10,2)+LARGE(E10:J10,3)</f>
        <v>1823.8</v>
      </c>
    </row>
    <row r="11" spans="1:11" x14ac:dyDescent="0.15">
      <c r="A11" s="2">
        <f>RANK($K11,$K:$K)</f>
        <v>10</v>
      </c>
      <c r="B11" s="39" t="s">
        <v>354</v>
      </c>
      <c r="C11" s="2" t="str">
        <f>IFERROR(VLOOKUP($B11,選手!$A:$C,2,FALSE),"")</f>
        <v>立命館大学</v>
      </c>
      <c r="D11" s="6">
        <f>IFERROR(VLOOKUP($B11,選手!$A:$C,3,FALSE),"")</f>
        <v>2</v>
      </c>
      <c r="E11" s="101">
        <f>IFERROR(VLOOKUP($B11,春関!$A:$K,9,FALSE),0)</f>
        <v>596</v>
      </c>
      <c r="F11" s="14">
        <f>IFERROR(VLOOKUP($B11,西日本学生!$A:$K,9,FALSE),0)</f>
        <v>606.40000000000009</v>
      </c>
      <c r="G11" s="14">
        <f>IFERROR(VLOOKUP($B11,学生選抜!$A:$K,9,FALSE),0)</f>
        <v>0</v>
      </c>
      <c r="H11" s="14">
        <f>IFERROR(VLOOKUP($B11,秋関!$A:$K,9,FALSE),0)</f>
        <v>596.20000000000005</v>
      </c>
      <c r="I11" s="14">
        <f>IFERROR(VLOOKUP($B11,全日本学生!$A:$K,9,FALSE),0)</f>
        <v>604.70000000000005</v>
      </c>
      <c r="J11" s="14">
        <f>IFERROR(VLOOKUP($B11,新人戦!$A:$K,9,FALSE),0)</f>
        <v>611.5</v>
      </c>
      <c r="K11" s="4">
        <f>LARGE(E11:J11,1)+LARGE(E11:J11,2)+LARGE(E11:J11,3)</f>
        <v>1822.6000000000001</v>
      </c>
    </row>
    <row r="12" spans="1:11" x14ac:dyDescent="0.15">
      <c r="A12" s="2">
        <f>RANK($K12,$K:$K)</f>
        <v>11</v>
      </c>
      <c r="B12" s="39" t="s">
        <v>344</v>
      </c>
      <c r="C12" s="2" t="str">
        <f>IFERROR(VLOOKUP($B12,選手!$A:$C,2,FALSE),"")</f>
        <v>近畿大学</v>
      </c>
      <c r="D12" s="6">
        <f>IFERROR(VLOOKUP($B12,選手!$A:$C,3,FALSE),"")</f>
        <v>4</v>
      </c>
      <c r="E12" s="101">
        <f>IFERROR(VLOOKUP($B12,春関!$A:$K,9,FALSE),0)</f>
        <v>606.6</v>
      </c>
      <c r="F12" s="14">
        <f>IFERROR(VLOOKUP($B12,西日本学生!$A:$K,9,FALSE),0)</f>
        <v>605.79999999999995</v>
      </c>
      <c r="G12" s="14">
        <f>IFERROR(VLOOKUP($B12,学生選抜!$A:$K,9,FALSE),0)</f>
        <v>0</v>
      </c>
      <c r="H12" s="14">
        <f>IFERROR(VLOOKUP($B12,秋関!$A:$K,9,FALSE),0)</f>
        <v>605.20000000000005</v>
      </c>
      <c r="I12" s="14">
        <f>IFERROR(VLOOKUP($B12,全日本学生!$A:$K,9,FALSE),0)</f>
        <v>608.70000000000005</v>
      </c>
      <c r="J12" s="14">
        <f>IFERROR(VLOOKUP($B12,新人戦!$A:$K,9,FALSE),0)</f>
        <v>0</v>
      </c>
      <c r="K12" s="4">
        <f>LARGE(E12:J12,1)+LARGE(E12:J12,2)+LARGE(E12:J12,3)</f>
        <v>1821.1000000000001</v>
      </c>
    </row>
    <row r="13" spans="1:11" x14ac:dyDescent="0.15">
      <c r="A13" s="2">
        <f>RANK($K13,$K:$K)</f>
        <v>12</v>
      </c>
      <c r="B13" s="39" t="s">
        <v>352</v>
      </c>
      <c r="C13" s="2" t="str">
        <f>IFERROR(VLOOKUP($B13,選手!$A:$C,2,FALSE),"")</f>
        <v>立命館大学</v>
      </c>
      <c r="D13" s="6">
        <f>IFERROR(VLOOKUP($B13,選手!$A:$C,3,FALSE),"")</f>
        <v>4</v>
      </c>
      <c r="E13" s="101">
        <f>IFERROR(VLOOKUP($B13,春関!$A:$K,9,FALSE),0)</f>
        <v>596.5</v>
      </c>
      <c r="F13" s="14">
        <f>IFERROR(VLOOKUP($B13,西日本学生!$A:$K,9,FALSE),0)</f>
        <v>609.4</v>
      </c>
      <c r="G13" s="14">
        <f>IFERROR(VLOOKUP($B13,学生選抜!$A:$K,9,FALSE),0)</f>
        <v>0</v>
      </c>
      <c r="H13" s="14">
        <f>IFERROR(VLOOKUP($B13,秋関!$A:$K,9,FALSE),0)</f>
        <v>604.29999999999995</v>
      </c>
      <c r="I13" s="14">
        <f>IFERROR(VLOOKUP($B13,全日本学生!$A:$K,9,FALSE),0)</f>
        <v>606.9</v>
      </c>
      <c r="J13" s="14">
        <f>IFERROR(VLOOKUP($B13,新人戦!$A:$K,9,FALSE),0)</f>
        <v>0</v>
      </c>
      <c r="K13" s="4">
        <f>LARGE(E13:J13,1)+LARGE(E13:J13,2)+LARGE(E13:J13,3)</f>
        <v>1820.6</v>
      </c>
    </row>
    <row r="14" spans="1:11" x14ac:dyDescent="0.15">
      <c r="A14" s="2">
        <f>RANK($K14,$K:$K)</f>
        <v>13</v>
      </c>
      <c r="B14" s="39" t="s">
        <v>349</v>
      </c>
      <c r="C14" s="2" t="str">
        <f>IFERROR(VLOOKUP($B14,選手!$A:$C,2,FALSE),"")</f>
        <v>立命館大学</v>
      </c>
      <c r="D14" s="6">
        <f>IFERROR(VLOOKUP($B14,選手!$A:$C,3,FALSE),"")</f>
        <v>4</v>
      </c>
      <c r="E14" s="101">
        <f>IFERROR(VLOOKUP($B14,春関!$A:$K,9,FALSE),0)</f>
        <v>603.29999999999995</v>
      </c>
      <c r="F14" s="14">
        <f>IFERROR(VLOOKUP($B14,西日本学生!$A:$K,9,FALSE),0)</f>
        <v>608.70000000000005</v>
      </c>
      <c r="G14" s="14">
        <f>IFERROR(VLOOKUP($B14,学生選抜!$A:$K,9,FALSE),0)</f>
        <v>0</v>
      </c>
      <c r="H14" s="14">
        <f>IFERROR(VLOOKUP($B14,秋関!$A:$K,9,FALSE),0)</f>
        <v>604</v>
      </c>
      <c r="I14" s="14">
        <f>IFERROR(VLOOKUP($B14,全日本学生!$A:$K,9,FALSE),0)</f>
        <v>0</v>
      </c>
      <c r="J14" s="14">
        <f>IFERROR(VLOOKUP($B14,新人戦!$A:$K,9,FALSE),0)</f>
        <v>0</v>
      </c>
      <c r="K14" s="4">
        <f>LARGE(E14:J14,1)+LARGE(E14:J14,2)+LARGE(E14:J14,3)</f>
        <v>1816</v>
      </c>
    </row>
    <row r="15" spans="1:11" x14ac:dyDescent="0.15">
      <c r="A15" s="2">
        <f>RANK($K15,$K:$K)</f>
        <v>14</v>
      </c>
      <c r="B15" s="39" t="s">
        <v>125</v>
      </c>
      <c r="C15" s="2" t="str">
        <f>IFERROR(VLOOKUP($B15,選手!$A:$C,2,FALSE),"")</f>
        <v>関西大学</v>
      </c>
      <c r="D15" s="6">
        <f>IFERROR(VLOOKUP($B15,選手!$A:$C,3,FALSE),"")</f>
        <v>3</v>
      </c>
      <c r="E15" s="101">
        <f>IFERROR(VLOOKUP($B15,春関!$A:$K,9,FALSE),0)</f>
        <v>601.9</v>
      </c>
      <c r="F15" s="14">
        <f>IFERROR(VLOOKUP($B15,西日本学生!$A:$K,9,FALSE),0)</f>
        <v>604.9</v>
      </c>
      <c r="G15" s="14">
        <f>IFERROR(VLOOKUP($B15,学生選抜!$A:$K,9,FALSE),0)</f>
        <v>0</v>
      </c>
      <c r="H15" s="14">
        <f>IFERROR(VLOOKUP($B15,秋関!$A:$K,9,FALSE),0)</f>
        <v>599</v>
      </c>
      <c r="I15" s="14">
        <f>IFERROR(VLOOKUP($B15,全日本学生!$A:$K,9,FALSE),0)</f>
        <v>605.6</v>
      </c>
      <c r="J15" s="14">
        <f>IFERROR(VLOOKUP($B15,新人戦!$A:$K,9,FALSE),0)</f>
        <v>0</v>
      </c>
      <c r="K15" s="4">
        <f>LARGE(E15:J15,1)+LARGE(E15:J15,2)+LARGE(E15:J15,3)</f>
        <v>1812.4</v>
      </c>
    </row>
    <row r="16" spans="1:11" x14ac:dyDescent="0.15">
      <c r="A16" s="2">
        <f>RANK($K16,$K:$K)</f>
        <v>15</v>
      </c>
      <c r="B16" s="39" t="s">
        <v>124</v>
      </c>
      <c r="C16" s="2" t="str">
        <f>IFERROR(VLOOKUP($B16,選手!$A:$C,2,FALSE),"")</f>
        <v>関西大学</v>
      </c>
      <c r="D16" s="6">
        <f>IFERROR(VLOOKUP($B16,選手!$A:$C,3,FALSE),"")</f>
        <v>3</v>
      </c>
      <c r="E16" s="101">
        <f>IFERROR(VLOOKUP($B16,春関!$A:$K,9,FALSE),0)</f>
        <v>598.69999999999993</v>
      </c>
      <c r="F16" s="14">
        <f>IFERROR(VLOOKUP($B16,西日本学生!$A:$K,9,FALSE),0)</f>
        <v>595.4</v>
      </c>
      <c r="G16" s="14">
        <f>IFERROR(VLOOKUP($B16,学生選抜!$A:$K,9,FALSE),0)</f>
        <v>0</v>
      </c>
      <c r="H16" s="14">
        <f>IFERROR(VLOOKUP($B16,秋関!$A:$K,9,FALSE),0)</f>
        <v>604.70000000000005</v>
      </c>
      <c r="I16" s="14">
        <f>IFERROR(VLOOKUP($B16,全日本学生!$A:$K,9,FALSE),0)</f>
        <v>607.70000000000005</v>
      </c>
      <c r="J16" s="14">
        <f>IFERROR(VLOOKUP($B16,新人戦!$A:$K,9,FALSE),0)</f>
        <v>0</v>
      </c>
      <c r="K16" s="4">
        <f>LARGE(E16:J16,1)+LARGE(E16:J16,2)+LARGE(E16:J16,3)</f>
        <v>1811.1</v>
      </c>
    </row>
    <row r="17" spans="1:11" x14ac:dyDescent="0.15">
      <c r="A17" s="2">
        <f>RANK($K17,$K:$K)</f>
        <v>16</v>
      </c>
      <c r="B17" s="39" t="s">
        <v>351</v>
      </c>
      <c r="C17" s="2" t="str">
        <f>IFERROR(VLOOKUP($B17,選手!$A:$C,2,FALSE),"")</f>
        <v>関西学院大学</v>
      </c>
      <c r="D17" s="6">
        <f>IFERROR(VLOOKUP($B17,選手!$A:$C,3,FALSE),"")</f>
        <v>4</v>
      </c>
      <c r="E17" s="101">
        <f>IFERROR(VLOOKUP($B17,春関!$A:$K,9,FALSE),0)</f>
        <v>596.6</v>
      </c>
      <c r="F17" s="14">
        <f>IFERROR(VLOOKUP($B17,西日本学生!$A:$K,9,FALSE),0)</f>
        <v>606.1</v>
      </c>
      <c r="G17" s="14">
        <f>IFERROR(VLOOKUP($B17,学生選抜!$A:$K,9,FALSE),0)</f>
        <v>0</v>
      </c>
      <c r="H17" s="14">
        <f>IFERROR(VLOOKUP($B17,秋関!$A:$K,9,FALSE),0)</f>
        <v>603.79999999999995</v>
      </c>
      <c r="I17" s="14">
        <f>IFERROR(VLOOKUP($B17,全日本学生!$A:$K,9,FALSE),0)</f>
        <v>595.09999999999991</v>
      </c>
      <c r="J17" s="14">
        <f>IFERROR(VLOOKUP($B17,新人戦!$A:$K,9,FALSE),0)</f>
        <v>0</v>
      </c>
      <c r="K17" s="4">
        <f>LARGE(E17:J17,1)+LARGE(E17:J17,2)+LARGE(E17:J17,3)</f>
        <v>1806.5</v>
      </c>
    </row>
    <row r="18" spans="1:11" x14ac:dyDescent="0.15">
      <c r="A18" s="2">
        <f>RANK($K18,$K:$K)</f>
        <v>17</v>
      </c>
      <c r="B18" s="39" t="s">
        <v>359</v>
      </c>
      <c r="C18" s="2" t="str">
        <f>IFERROR(VLOOKUP($B18,選手!$A:$C,2,FALSE),"")</f>
        <v>京都大学</v>
      </c>
      <c r="D18" s="6">
        <f>IFERROR(VLOOKUP($B18,選手!$A:$C,3,FALSE),"")</f>
        <v>2</v>
      </c>
      <c r="E18" s="101">
        <f>IFERROR(VLOOKUP($B18,春関!$A:$K,9,FALSE),0)</f>
        <v>584.9</v>
      </c>
      <c r="F18" s="14">
        <f>IFERROR(VLOOKUP($B18,西日本学生!$A:$K,9,FALSE),0)</f>
        <v>600.29999999999995</v>
      </c>
      <c r="G18" s="14">
        <f>IFERROR(VLOOKUP($B18,学生選抜!$A:$K,9,FALSE),0)</f>
        <v>0</v>
      </c>
      <c r="H18" s="14">
        <f>IFERROR(VLOOKUP($B18,秋関!$A:$K,9,FALSE),0)</f>
        <v>601.29999999999995</v>
      </c>
      <c r="I18" s="14">
        <f>IFERROR(VLOOKUP($B18,全日本学生!$A:$K,9,FALSE),0)</f>
        <v>603</v>
      </c>
      <c r="J18" s="14">
        <f>IFERROR(VLOOKUP($B18,新人戦!$A:$K,9,FALSE),0)</f>
        <v>601.9</v>
      </c>
      <c r="K18" s="4">
        <f>LARGE(E18:J18,1)+LARGE(E18:J18,2)+LARGE(E18:J18,3)</f>
        <v>1806.2</v>
      </c>
    </row>
    <row r="19" spans="1:11" x14ac:dyDescent="0.15">
      <c r="A19" s="2">
        <f>RANK($K19,$K:$K)</f>
        <v>18</v>
      </c>
      <c r="B19" s="39" t="s">
        <v>168</v>
      </c>
      <c r="C19" s="2" t="str">
        <f>IFERROR(VLOOKUP($B19,選手!$A:$C,2,FALSE),"")</f>
        <v>甲南大学</v>
      </c>
      <c r="D19" s="6">
        <f>IFERROR(VLOOKUP($B19,選手!$A:$C,3,FALSE),"")</f>
        <v>3</v>
      </c>
      <c r="E19" s="101">
        <f>IFERROR(VLOOKUP($B19,春関!$A:$K,9,FALSE),0)</f>
        <v>592.6</v>
      </c>
      <c r="F19" s="14">
        <f>IFERROR(VLOOKUP($B19,西日本学生!$A:$K,9,FALSE),0)</f>
        <v>594.69999999999993</v>
      </c>
      <c r="G19" s="14">
        <f>IFERROR(VLOOKUP($B19,学生選抜!$A:$K,9,FALSE),0)</f>
        <v>0</v>
      </c>
      <c r="H19" s="14">
        <f>IFERROR(VLOOKUP($B19,秋関!$A:$K,9,FALSE),0)</f>
        <v>605.4</v>
      </c>
      <c r="I19" s="14">
        <f>IFERROR(VLOOKUP($B19,全日本学生!$A:$K,9,FALSE),0)</f>
        <v>604.5</v>
      </c>
      <c r="J19" s="14">
        <f>IFERROR(VLOOKUP($B19,新人戦!$A:$K,9,FALSE),0)</f>
        <v>0</v>
      </c>
      <c r="K19" s="4">
        <f>LARGE(E19:J19,1)+LARGE(E19:J19,2)+LARGE(E19:J19,3)</f>
        <v>1804.6</v>
      </c>
    </row>
    <row r="20" spans="1:11" x14ac:dyDescent="0.15">
      <c r="A20" s="2">
        <f>RANK($K20,$K:$K)</f>
        <v>19</v>
      </c>
      <c r="B20" s="39" t="s">
        <v>347</v>
      </c>
      <c r="C20" s="2" t="str">
        <f>IFERROR(VLOOKUP($B20,選手!$A:$C,2,FALSE),"")</f>
        <v>岡山商科大学</v>
      </c>
      <c r="D20" s="6">
        <f>IFERROR(VLOOKUP($B20,選手!$A:$C,3,FALSE),"")</f>
        <v>2</v>
      </c>
      <c r="E20" s="101">
        <f>IFERROR(VLOOKUP($B20,春関!$A:$K,9,FALSE),0)</f>
        <v>604.20000000000005</v>
      </c>
      <c r="F20" s="14">
        <f>IFERROR(VLOOKUP($B20,西日本学生!$A:$K,9,FALSE),0)</f>
        <v>0</v>
      </c>
      <c r="G20" s="14">
        <f>IFERROR(VLOOKUP($B20,学生選抜!$A:$K,9,FALSE),0)</f>
        <v>0</v>
      </c>
      <c r="H20" s="14">
        <f>IFERROR(VLOOKUP($B20,秋関!$A:$K,9,FALSE),0)</f>
        <v>579.4</v>
      </c>
      <c r="I20" s="14">
        <f>IFERROR(VLOOKUP($B20,全日本学生!$A:$K,9,FALSE),0)</f>
        <v>594.19999999999993</v>
      </c>
      <c r="J20" s="14">
        <f>IFERROR(VLOOKUP($B20,新人戦!$A:$K,9,FALSE),0)</f>
        <v>597.20000000000005</v>
      </c>
      <c r="K20" s="4">
        <f>LARGE(E20:J20,1)+LARGE(E20:J20,2)+LARGE(E20:J20,3)</f>
        <v>1795.6</v>
      </c>
    </row>
    <row r="21" spans="1:11" x14ac:dyDescent="0.15">
      <c r="A21" s="2">
        <f>RANK($K21,$K:$K)</f>
        <v>20</v>
      </c>
      <c r="B21" s="39" t="s">
        <v>350</v>
      </c>
      <c r="C21" s="2" t="str">
        <f>IFERROR(VLOOKUP($B21,選手!$A:$C,2,FALSE),"")</f>
        <v>関西学院大学</v>
      </c>
      <c r="D21" s="6">
        <f>IFERROR(VLOOKUP($B21,選手!$A:$C,3,FALSE),"")</f>
        <v>3</v>
      </c>
      <c r="E21" s="101">
        <f>IFERROR(VLOOKUP($B21,春関!$A:$K,9,FALSE),0)</f>
        <v>597.1</v>
      </c>
      <c r="F21" s="14">
        <f>IFERROR(VLOOKUP($B21,西日本学生!$A:$K,9,FALSE),0)</f>
        <v>600.1</v>
      </c>
      <c r="G21" s="14">
        <f>IFERROR(VLOOKUP($B21,学生選抜!$A:$K,9,FALSE),0)</f>
        <v>0</v>
      </c>
      <c r="H21" s="14">
        <f>IFERROR(VLOOKUP($B21,秋関!$A:$K,9,FALSE),0)</f>
        <v>590.20000000000005</v>
      </c>
      <c r="I21" s="14">
        <f>IFERROR(VLOOKUP($B21,全日本学生!$A:$K,9,FALSE),0)</f>
        <v>597.30000000000007</v>
      </c>
      <c r="J21" s="14">
        <f>IFERROR(VLOOKUP($B21,新人戦!$A:$K,9,FALSE),0)</f>
        <v>0</v>
      </c>
      <c r="K21" s="4">
        <f>LARGE(E21:J21,1)+LARGE(E21:J21,2)+LARGE(E21:J21,3)</f>
        <v>1794.5</v>
      </c>
    </row>
    <row r="22" spans="1:11" x14ac:dyDescent="0.15">
      <c r="A22" s="2">
        <f>RANK($K22,$K:$K)</f>
        <v>21</v>
      </c>
      <c r="B22" s="39" t="s">
        <v>355</v>
      </c>
      <c r="C22" s="2" t="str">
        <f>IFERROR(VLOOKUP($B22,選手!$A:$C,2,FALSE),"")</f>
        <v>京都大学</v>
      </c>
      <c r="D22" s="6">
        <f>IFERROR(VLOOKUP($B22,選手!$A:$C,3,FALSE),"")</f>
        <v>3</v>
      </c>
      <c r="E22" s="101">
        <f>IFERROR(VLOOKUP($B22,春関!$A:$K,9,FALSE),0)</f>
        <v>592.9</v>
      </c>
      <c r="F22" s="14">
        <f>IFERROR(VLOOKUP($B22,西日本学生!$A:$K,9,FALSE),0)</f>
        <v>593.09999999999991</v>
      </c>
      <c r="G22" s="14">
        <f>IFERROR(VLOOKUP($B22,学生選抜!$A:$K,9,FALSE),0)</f>
        <v>0</v>
      </c>
      <c r="H22" s="14">
        <f>IFERROR(VLOOKUP($B22,秋関!$A:$K,9,FALSE),0)</f>
        <v>590</v>
      </c>
      <c r="I22" s="14">
        <f>IFERROR(VLOOKUP($B22,全日本学生!$A:$K,9,FALSE),0)</f>
        <v>600.69999999999993</v>
      </c>
      <c r="J22" s="14">
        <f>IFERROR(VLOOKUP($B22,新人戦!$A:$K,9,FALSE),0)</f>
        <v>0</v>
      </c>
      <c r="K22" s="4">
        <f>LARGE(E22:J22,1)+LARGE(E22:J22,2)+LARGE(E22:J22,3)</f>
        <v>1786.6999999999998</v>
      </c>
    </row>
    <row r="23" spans="1:11" x14ac:dyDescent="0.15">
      <c r="A23" s="2">
        <f>RANK($K23,$K:$K)</f>
        <v>22</v>
      </c>
      <c r="B23" s="39" t="s">
        <v>177</v>
      </c>
      <c r="C23" s="2" t="str">
        <f>IFERROR(VLOOKUP($B23,選手!$A:$C,2,FALSE),"")</f>
        <v>甲南大学</v>
      </c>
      <c r="D23" s="6">
        <f>IFERROR(VLOOKUP($B23,選手!$A:$C,3,FALSE),"")</f>
        <v>2</v>
      </c>
      <c r="E23" s="101">
        <f>IFERROR(VLOOKUP($B23,春関!$A:$K,9,FALSE),0)</f>
        <v>580.6</v>
      </c>
      <c r="F23" s="14">
        <f>IFERROR(VLOOKUP($B23,西日本学生!$A:$K,9,FALSE),0)</f>
        <v>0</v>
      </c>
      <c r="G23" s="14">
        <f>IFERROR(VLOOKUP($B23,学生選抜!$A:$K,9,FALSE),0)</f>
        <v>0</v>
      </c>
      <c r="H23" s="14">
        <f>IFERROR(VLOOKUP($B23,秋関!$A:$K,9,FALSE),0)</f>
        <v>595.29999999999995</v>
      </c>
      <c r="I23" s="14">
        <f>IFERROR(VLOOKUP($B23,全日本学生!$A:$K,9,FALSE),0)</f>
        <v>596.29999999999995</v>
      </c>
      <c r="J23" s="14">
        <f>IFERROR(VLOOKUP($B23,新人戦!$A:$K,9,FALSE),0)</f>
        <v>595</v>
      </c>
      <c r="K23" s="4">
        <f>LARGE(E23:J23,1)+LARGE(E23:J23,2)+LARGE(E23:J23,3)</f>
        <v>1786.6</v>
      </c>
    </row>
    <row r="24" spans="1:11" x14ac:dyDescent="0.15">
      <c r="A24" s="2">
        <f>RANK($K24,$K:$K)</f>
        <v>23</v>
      </c>
      <c r="B24" s="39" t="s">
        <v>358</v>
      </c>
      <c r="C24" s="2" t="str">
        <f>IFERROR(VLOOKUP($B24,選手!$A:$C,2,FALSE),"")</f>
        <v>京都産業大学</v>
      </c>
      <c r="D24" s="6">
        <f>IFERROR(VLOOKUP($B24,選手!$A:$C,3,FALSE),"")</f>
        <v>2</v>
      </c>
      <c r="E24" s="101">
        <f>IFERROR(VLOOKUP($B24,春関!$A:$K,9,FALSE),0)</f>
        <v>585.20000000000005</v>
      </c>
      <c r="F24" s="14">
        <f>IFERROR(VLOOKUP($B24,西日本学生!$A:$K,9,FALSE),0)</f>
        <v>553.5</v>
      </c>
      <c r="G24" s="14">
        <f>IFERROR(VLOOKUP($B24,学生選抜!$A:$K,9,FALSE),0)</f>
        <v>0</v>
      </c>
      <c r="H24" s="14">
        <f>IFERROR(VLOOKUP($B24,秋関!$A:$K,9,FALSE),0)</f>
        <v>597.6</v>
      </c>
      <c r="I24" s="14">
        <f>IFERROR(VLOOKUP($B24,全日本学生!$A:$K,9,FALSE),0)</f>
        <v>570.19999999999993</v>
      </c>
      <c r="J24" s="14">
        <f>IFERROR(VLOOKUP($B24,新人戦!$A:$K,9,FALSE),0)</f>
        <v>596.50000000000011</v>
      </c>
      <c r="K24" s="4">
        <f>LARGE(E24:J24,1)+LARGE(E24:J24,2)+LARGE(E24:J24,3)</f>
        <v>1779.3000000000002</v>
      </c>
    </row>
    <row r="25" spans="1:11" x14ac:dyDescent="0.15">
      <c r="A25" s="2">
        <f>RANK($K25,$K:$K)</f>
        <v>24</v>
      </c>
      <c r="B25" s="39" t="s">
        <v>364</v>
      </c>
      <c r="C25" s="2" t="str">
        <f>IFERROR(VLOOKUP($B25,選手!$A:$C,2,FALSE),"")</f>
        <v>近畿大学</v>
      </c>
      <c r="D25" s="6">
        <f>IFERROR(VLOOKUP($B25,選手!$A:$C,3,FALSE),"")</f>
        <v>2</v>
      </c>
      <c r="E25" s="101">
        <f>IFERROR(VLOOKUP($B25,春関!$A:$K,9,FALSE),0)</f>
        <v>573.5</v>
      </c>
      <c r="F25" s="14">
        <f>IFERROR(VLOOKUP($B25,西日本学生!$A:$K,9,FALSE),0)</f>
        <v>564.29999999999995</v>
      </c>
      <c r="G25" s="14">
        <f>IFERROR(VLOOKUP($B25,学生選抜!$A:$K,9,FALSE),0)</f>
        <v>0</v>
      </c>
      <c r="H25" s="14">
        <f>IFERROR(VLOOKUP($B25,秋関!$A:$K,9,FALSE),0)</f>
        <v>587.29999999999995</v>
      </c>
      <c r="I25" s="14">
        <f>IFERROR(VLOOKUP($B25,全日本学生!$A:$K,9,FALSE),0)</f>
        <v>583.6</v>
      </c>
      <c r="J25" s="14">
        <f>IFERROR(VLOOKUP($B25,新人戦!$A:$K,9,FALSE),0)</f>
        <v>601.30000000000007</v>
      </c>
      <c r="K25" s="4">
        <f>LARGE(E25:J25,1)+LARGE(E25:J25,2)+LARGE(E25:J25,3)</f>
        <v>1772.1999999999998</v>
      </c>
    </row>
    <row r="26" spans="1:11" x14ac:dyDescent="0.15">
      <c r="A26" s="2">
        <f>RANK($K26,$K:$K)</f>
        <v>25</v>
      </c>
      <c r="B26" s="39" t="s">
        <v>361</v>
      </c>
      <c r="C26" s="2" t="str">
        <f>IFERROR(VLOOKUP($B26,選手!$A:$C,2,FALSE),"")</f>
        <v>関西学院大学</v>
      </c>
      <c r="D26" s="6">
        <f>IFERROR(VLOOKUP($B26,選手!$A:$C,3,FALSE),"")</f>
        <v>4</v>
      </c>
      <c r="E26" s="101">
        <f>IFERROR(VLOOKUP($B26,春関!$A:$K,9,FALSE),0)</f>
        <v>577.1</v>
      </c>
      <c r="F26" s="14">
        <f>IFERROR(VLOOKUP($B26,西日本学生!$A:$K,9,FALSE),0)</f>
        <v>589.69999999999993</v>
      </c>
      <c r="G26" s="14">
        <f>IFERROR(VLOOKUP($B26,学生選抜!$A:$K,9,FALSE),0)</f>
        <v>0</v>
      </c>
      <c r="H26" s="14">
        <f>IFERROR(VLOOKUP($B26,秋関!$A:$K,9,FALSE),0)</f>
        <v>579.5</v>
      </c>
      <c r="I26" s="14">
        <f>IFERROR(VLOOKUP($B26,全日本学生!$A:$K,9,FALSE),0)</f>
        <v>595.70000000000005</v>
      </c>
      <c r="J26" s="14">
        <f>IFERROR(VLOOKUP($B26,新人戦!$A:$K,9,FALSE),0)</f>
        <v>0</v>
      </c>
      <c r="K26" s="4">
        <f>LARGE(E26:J26,1)+LARGE(E26:J26,2)+LARGE(E26:J26,3)</f>
        <v>1764.9</v>
      </c>
    </row>
    <row r="27" spans="1:11" x14ac:dyDescent="0.15">
      <c r="A27" s="2">
        <f>RANK($K27,$K:$K)</f>
        <v>26</v>
      </c>
      <c r="B27" s="39" t="s">
        <v>357</v>
      </c>
      <c r="C27" s="2" t="str">
        <f>IFERROR(VLOOKUP($B27,選手!$A:$C,2,FALSE),"")</f>
        <v>立命館大学</v>
      </c>
      <c r="D27" s="6">
        <f>IFERROR(VLOOKUP($B27,選手!$A:$C,3,FALSE),"")</f>
        <v>2</v>
      </c>
      <c r="E27" s="101">
        <f>IFERROR(VLOOKUP($B27,春関!$A:$K,9,FALSE),0)</f>
        <v>586.20000000000005</v>
      </c>
      <c r="F27" s="14">
        <f>IFERROR(VLOOKUP($B27,西日本学生!$A:$K,9,FALSE),0)</f>
        <v>585.4</v>
      </c>
      <c r="G27" s="14">
        <f>IFERROR(VLOOKUP($B27,学生選抜!$A:$K,9,FALSE),0)</f>
        <v>0</v>
      </c>
      <c r="H27" s="14">
        <f>IFERROR(VLOOKUP($B27,秋関!$A:$K,9,FALSE),0)</f>
        <v>573.29999999999995</v>
      </c>
      <c r="I27" s="14">
        <f>IFERROR(VLOOKUP($B27,全日本学生!$A:$K,9,FALSE),0)</f>
        <v>575</v>
      </c>
      <c r="J27" s="14">
        <f>IFERROR(VLOOKUP($B27,新人戦!$A:$K,9,FALSE),0)</f>
        <v>588.5</v>
      </c>
      <c r="K27" s="4">
        <f>LARGE(E27:J27,1)+LARGE(E27:J27,2)+LARGE(E27:J27,3)</f>
        <v>1760.1</v>
      </c>
    </row>
    <row r="28" spans="1:11" x14ac:dyDescent="0.15">
      <c r="A28" s="2">
        <f>RANK($K28,$K:$K)</f>
        <v>27</v>
      </c>
      <c r="B28" s="39" t="s">
        <v>127</v>
      </c>
      <c r="C28" s="2" t="str">
        <f>IFERROR(VLOOKUP($B28,選手!$A:$C,2,FALSE),"")</f>
        <v>関西大学</v>
      </c>
      <c r="D28" s="6">
        <f>IFERROR(VLOOKUP($B28,選手!$A:$C,3,FALSE),"")</f>
        <v>2</v>
      </c>
      <c r="E28" s="101">
        <f>IFERROR(VLOOKUP($B28,春関!$A:$K,9,FALSE),0)</f>
        <v>594.5</v>
      </c>
      <c r="F28" s="14">
        <f>IFERROR(VLOOKUP($B28,西日本学生!$A:$K,9,FALSE),0)</f>
        <v>591.40000000000009</v>
      </c>
      <c r="G28" s="14">
        <f>IFERROR(VLOOKUP($B28,学生選抜!$A:$K,9,FALSE),0)</f>
        <v>0</v>
      </c>
      <c r="H28" s="14">
        <f>IFERROR(VLOOKUP($B28,秋関!$A:$K,9,FALSE),0)</f>
        <v>571.70000000000005</v>
      </c>
      <c r="I28" s="14">
        <f>IFERROR(VLOOKUP($B28,全日本学生!$A:$K,9,FALSE),0)</f>
        <v>0</v>
      </c>
      <c r="J28" s="14">
        <f>IFERROR(VLOOKUP($B28,新人戦!$A:$K,9,FALSE),0)</f>
        <v>540.90000000000009</v>
      </c>
      <c r="K28" s="4">
        <f>LARGE(E28:J28,1)+LARGE(E28:J28,2)+LARGE(E28:J28,3)</f>
        <v>1757.6000000000001</v>
      </c>
    </row>
    <row r="29" spans="1:11" x14ac:dyDescent="0.15">
      <c r="A29" s="2">
        <f>RANK($K29,$K:$K)</f>
        <v>28</v>
      </c>
      <c r="B29" s="39" t="s">
        <v>360</v>
      </c>
      <c r="C29" s="2" t="str">
        <f>IFERROR(VLOOKUP($B29,選手!$A:$C,2,FALSE),"")</f>
        <v>京都大学</v>
      </c>
      <c r="D29" s="6">
        <f>IFERROR(VLOOKUP($B29,選手!$A:$C,3,FALSE),"")</f>
        <v>3</v>
      </c>
      <c r="E29" s="101">
        <f>IFERROR(VLOOKUP($B29,春関!$A:$K,9,FALSE),0)</f>
        <v>583.79999999999995</v>
      </c>
      <c r="F29" s="14">
        <f>IFERROR(VLOOKUP($B29,西日本学生!$A:$K,9,FALSE),0)</f>
        <v>590.80000000000007</v>
      </c>
      <c r="G29" s="14">
        <f>IFERROR(VLOOKUP($B29,学生選抜!$A:$K,9,FALSE),0)</f>
        <v>0</v>
      </c>
      <c r="H29" s="14">
        <f>IFERROR(VLOOKUP($B29,秋関!$A:$K,9,FALSE),0)</f>
        <v>573.1</v>
      </c>
      <c r="I29" s="14">
        <f>IFERROR(VLOOKUP($B29,全日本学生!$A:$K,9,FALSE),0)</f>
        <v>577.29999999999995</v>
      </c>
      <c r="J29" s="14">
        <f>IFERROR(VLOOKUP($B29,新人戦!$A:$K,9,FALSE),0)</f>
        <v>0</v>
      </c>
      <c r="K29" s="4">
        <f>LARGE(E29:J29,1)+LARGE(E29:J29,2)+LARGE(E29:J29,3)</f>
        <v>1751.8999999999999</v>
      </c>
    </row>
    <row r="30" spans="1:11" x14ac:dyDescent="0.15">
      <c r="A30" s="2">
        <f>RANK($K30,$K:$K)</f>
        <v>29</v>
      </c>
      <c r="B30" s="6" t="s">
        <v>483</v>
      </c>
      <c r="C30" s="2" t="s">
        <v>569</v>
      </c>
      <c r="D30" s="52">
        <v>2</v>
      </c>
      <c r="E30" s="101">
        <f>IFERROR(VLOOKUP($B30,春関!$A:$K,9,FALSE),0)</f>
        <v>573.5</v>
      </c>
      <c r="F30" s="14">
        <f>IFERROR(VLOOKUP($B30,西日本学生!$A:$K,9,FALSE),0)</f>
        <v>0</v>
      </c>
      <c r="G30" s="14">
        <f>IFERROR(VLOOKUP($B30,学生選抜!$A:$K,9,FALSE),0)</f>
        <v>0</v>
      </c>
      <c r="H30" s="14">
        <f>IFERROR(VLOOKUP($B30,秋関!$A:$K,9,FALSE),0)</f>
        <v>586.20000000000005</v>
      </c>
      <c r="I30" s="14">
        <f>IFERROR(VLOOKUP($B30,全日本学生!$A:$K,9,FALSE),0)</f>
        <v>0</v>
      </c>
      <c r="J30" s="14">
        <f>IFERROR(VLOOKUP($B30,新人戦!$A:$K,9,FALSE),0)</f>
        <v>591.30000000000007</v>
      </c>
      <c r="K30" s="4">
        <f>LARGE(E30:J30,1)+LARGE(E30:J30,2)+LARGE(E30:J30,3)</f>
        <v>1751</v>
      </c>
    </row>
    <row r="31" spans="1:11" x14ac:dyDescent="0.15">
      <c r="A31" s="2">
        <f>RANK($K31,$K:$K)</f>
        <v>30</v>
      </c>
      <c r="B31" s="39" t="s">
        <v>363</v>
      </c>
      <c r="C31" s="2" t="str">
        <f>IFERROR(VLOOKUP($B31,選手!$A:$C,2,FALSE),"")</f>
        <v>京都大学</v>
      </c>
      <c r="D31" s="6">
        <f>IFERROR(VLOOKUP($B31,選手!$A:$C,3,FALSE),"")</f>
        <v>3</v>
      </c>
      <c r="E31" s="101">
        <f>IFERROR(VLOOKUP($B31,春関!$A:$K,9,FALSE),0)</f>
        <v>575.20000000000005</v>
      </c>
      <c r="F31" s="14">
        <f>IFERROR(VLOOKUP($B31,西日本学生!$A:$K,9,FALSE),0)</f>
        <v>573.79999999999995</v>
      </c>
      <c r="G31" s="14">
        <f>IFERROR(VLOOKUP($B31,学生選抜!$A:$K,9,FALSE),0)</f>
        <v>0</v>
      </c>
      <c r="H31" s="14">
        <f>IFERROR(VLOOKUP($B31,秋関!$A:$K,9,FALSE),0)</f>
        <v>576.4</v>
      </c>
      <c r="I31" s="14">
        <f>IFERROR(VLOOKUP($B31,全日本学生!$A:$K,9,FALSE),0)</f>
        <v>577.70000000000005</v>
      </c>
      <c r="J31" s="14">
        <f>IFERROR(VLOOKUP($B31,新人戦!$A:$K,9,FALSE),0)</f>
        <v>0</v>
      </c>
      <c r="K31" s="4">
        <f>LARGE(E31:J31,1)+LARGE(E31:J31,2)+LARGE(E31:J31,3)</f>
        <v>1729.3</v>
      </c>
    </row>
    <row r="32" spans="1:11" x14ac:dyDescent="0.15">
      <c r="A32" s="2">
        <f>RANK($K32,$K:$K)</f>
        <v>31</v>
      </c>
      <c r="B32" s="39" t="s">
        <v>366</v>
      </c>
      <c r="C32" s="2" t="str">
        <f>IFERROR(VLOOKUP($B32,選手!$A:$C,2,FALSE),"")</f>
        <v>京都大学</v>
      </c>
      <c r="D32" s="6">
        <f>IFERROR(VLOOKUP($B32,選手!$A:$C,3,FALSE),"")</f>
        <v>3</v>
      </c>
      <c r="E32" s="101">
        <f>IFERROR(VLOOKUP($B32,春関!$A:$K,9,FALSE),0)</f>
        <v>573.4</v>
      </c>
      <c r="F32" s="14">
        <f>IFERROR(VLOOKUP($B32,西日本学生!$A:$K,9,FALSE),0)</f>
        <v>571.5</v>
      </c>
      <c r="G32" s="14">
        <f>IFERROR(VLOOKUP($B32,学生選抜!$A:$K,9,FALSE),0)</f>
        <v>0</v>
      </c>
      <c r="H32" s="14">
        <f>IFERROR(VLOOKUP($B32,秋関!$A:$K,9,FALSE),0)</f>
        <v>575.29999999999995</v>
      </c>
      <c r="I32" s="14">
        <f>IFERROR(VLOOKUP($B32,全日本学生!$A:$K,9,FALSE),0)</f>
        <v>541.5</v>
      </c>
      <c r="J32" s="14">
        <f>IFERROR(VLOOKUP($B32,新人戦!$A:$K,9,FALSE),0)</f>
        <v>0</v>
      </c>
      <c r="K32" s="4">
        <f>LARGE(E32:J32,1)+LARGE(E32:J32,2)+LARGE(E32:J32,3)</f>
        <v>1720.1999999999998</v>
      </c>
    </row>
    <row r="33" spans="1:11" x14ac:dyDescent="0.15">
      <c r="A33" s="2">
        <f>RANK($K33,$K:$K)</f>
        <v>32</v>
      </c>
      <c r="B33" s="39" t="s">
        <v>362</v>
      </c>
      <c r="C33" s="2" t="str">
        <f>IFERROR(VLOOKUP($B33,選手!$A:$C,2,FALSE),"")</f>
        <v>京都大学</v>
      </c>
      <c r="D33" s="6">
        <f>IFERROR(VLOOKUP($B33,選手!$A:$C,3,FALSE),"")</f>
        <v>2</v>
      </c>
      <c r="E33" s="101">
        <f>IFERROR(VLOOKUP($B33,春関!$A:$K,9,FALSE),0)</f>
        <v>576.19999999999993</v>
      </c>
      <c r="F33" s="14">
        <f>IFERROR(VLOOKUP($B33,西日本学生!$A:$K,9,FALSE),0)</f>
        <v>559.50000000000011</v>
      </c>
      <c r="G33" s="14">
        <f>IFERROR(VLOOKUP($B33,学生選抜!$A:$K,9,FALSE),0)</f>
        <v>0</v>
      </c>
      <c r="H33" s="14">
        <f>IFERROR(VLOOKUP($B33,秋関!$A:$K,9,FALSE),0)</f>
        <v>572.29999999999995</v>
      </c>
      <c r="I33" s="14">
        <f>IFERROR(VLOOKUP($B33,全日本学生!$A:$K,9,FALSE),0)</f>
        <v>562.9</v>
      </c>
      <c r="J33" s="14">
        <f>IFERROR(VLOOKUP($B33,新人戦!$A:$K,9,FALSE),0)</f>
        <v>568.1</v>
      </c>
      <c r="K33" s="4">
        <f>LARGE(E33:J33,1)+LARGE(E33:J33,2)+LARGE(E33:J33,3)</f>
        <v>1716.6</v>
      </c>
    </row>
    <row r="34" spans="1:11" x14ac:dyDescent="0.15">
      <c r="A34" s="2">
        <f>RANK($K34,$K:$K)</f>
        <v>33</v>
      </c>
      <c r="B34" s="39" t="s">
        <v>368</v>
      </c>
      <c r="C34" s="2" t="str">
        <f>IFERROR(VLOOKUP($B34,選手!$A:$C,2,FALSE),"")</f>
        <v>京都大学</v>
      </c>
      <c r="D34" s="6">
        <f>IFERROR(VLOOKUP($B34,選手!$A:$C,3,FALSE),"")</f>
        <v>4</v>
      </c>
      <c r="E34" s="101">
        <f>IFERROR(VLOOKUP($B34,春関!$A:$K,9,FALSE),0)</f>
        <v>570.20000000000005</v>
      </c>
      <c r="F34" s="14">
        <f>IFERROR(VLOOKUP($B34,西日本学生!$A:$K,9,FALSE),0)</f>
        <v>0</v>
      </c>
      <c r="G34" s="14">
        <f>IFERROR(VLOOKUP($B34,学生選抜!$A:$K,9,FALSE),0)</f>
        <v>0</v>
      </c>
      <c r="H34" s="14">
        <f>IFERROR(VLOOKUP($B34,秋関!$A:$K,9,FALSE),0)</f>
        <v>577</v>
      </c>
      <c r="I34" s="14">
        <f>IFERROR(VLOOKUP($B34,全日本学生!$A:$K,9,FALSE),0)</f>
        <v>569</v>
      </c>
      <c r="J34" s="14">
        <f>IFERROR(VLOOKUP($B34,新人戦!$A:$K,9,FALSE),0)</f>
        <v>0</v>
      </c>
      <c r="K34" s="4">
        <f>LARGE(E34:J34,1)+LARGE(E34:J34,2)+LARGE(E34:J34,3)</f>
        <v>1716.2</v>
      </c>
    </row>
    <row r="35" spans="1:11" x14ac:dyDescent="0.15">
      <c r="A35" s="2">
        <f>RANK($K35,$K:$K)</f>
        <v>34</v>
      </c>
      <c r="B35" s="39" t="s">
        <v>367</v>
      </c>
      <c r="C35" s="2" t="str">
        <f>IFERROR(VLOOKUP($B35,選手!$A:$C,2,FALSE),"")</f>
        <v>京都大学</v>
      </c>
      <c r="D35" s="6">
        <f>IFERROR(VLOOKUP($B35,選手!$A:$C,3,FALSE),"")</f>
        <v>3</v>
      </c>
      <c r="E35" s="101">
        <f>IFERROR(VLOOKUP($B35,春関!$A:$K,9,FALSE),0)</f>
        <v>572.1</v>
      </c>
      <c r="F35" s="14">
        <f>IFERROR(VLOOKUP($B35,西日本学生!$A:$K,9,FALSE),0)</f>
        <v>556</v>
      </c>
      <c r="G35" s="14">
        <f>IFERROR(VLOOKUP($B35,学生選抜!$A:$K,9,FALSE),0)</f>
        <v>0</v>
      </c>
      <c r="H35" s="14">
        <f>IFERROR(VLOOKUP($B35,秋関!$A:$K,9,FALSE),0)</f>
        <v>559.1</v>
      </c>
      <c r="I35" s="14">
        <f>IFERROR(VLOOKUP($B35,全日本学生!$A:$K,9,FALSE),0)</f>
        <v>0</v>
      </c>
      <c r="J35" s="14">
        <f>IFERROR(VLOOKUP($B35,新人戦!$A:$K,9,FALSE),0)</f>
        <v>0</v>
      </c>
      <c r="K35" s="4">
        <f>LARGE(E35:J35,1)+LARGE(E35:J35,2)+LARGE(E35:J35,3)</f>
        <v>1687.2</v>
      </c>
    </row>
    <row r="36" spans="1:11" x14ac:dyDescent="0.15">
      <c r="A36" s="2">
        <f>RANK($K36,$K:$K)</f>
        <v>35</v>
      </c>
      <c r="B36" s="39" t="s">
        <v>370</v>
      </c>
      <c r="C36" s="2" t="str">
        <f>IFERROR(VLOOKUP($B36,選手!$A:$C,2,FALSE),"")</f>
        <v>京都大学</v>
      </c>
      <c r="D36" s="6">
        <f>IFERROR(VLOOKUP($B36,選手!$A:$C,3,FALSE),"")</f>
        <v>2</v>
      </c>
      <c r="E36" s="101">
        <f>IFERROR(VLOOKUP($B36,春関!$A:$K,9,FALSE),0)</f>
        <v>562.1</v>
      </c>
      <c r="F36" s="14">
        <f>IFERROR(VLOOKUP($B36,西日本学生!$A:$K,9,FALSE),0)</f>
        <v>566.5</v>
      </c>
      <c r="G36" s="14">
        <f>IFERROR(VLOOKUP($B36,学生選抜!$A:$K,9,FALSE),0)</f>
        <v>0</v>
      </c>
      <c r="H36" s="14">
        <f>IFERROR(VLOOKUP($B36,秋関!$A:$K,9,FALSE),0)</f>
        <v>555.6</v>
      </c>
      <c r="I36" s="14">
        <f>IFERROR(VLOOKUP($B36,全日本学生!$A:$K,9,FALSE),0)</f>
        <v>0</v>
      </c>
      <c r="J36" s="14">
        <f>IFERROR(VLOOKUP($B36,新人戦!$A:$K,9,FALSE),0)</f>
        <v>555.9</v>
      </c>
      <c r="K36" s="4">
        <f>LARGE(E36:J36,1)+LARGE(E36:J36,2)+LARGE(E36:J36,3)</f>
        <v>1684.5</v>
      </c>
    </row>
    <row r="37" spans="1:11" x14ac:dyDescent="0.15">
      <c r="A37" s="2">
        <f>RANK($K37,$K:$K)</f>
        <v>36</v>
      </c>
      <c r="B37" s="39" t="s">
        <v>376</v>
      </c>
      <c r="C37" s="2" t="str">
        <f>IFERROR(VLOOKUP($B37,選手!$A:$C,2,FALSE),"")</f>
        <v>立命館大学</v>
      </c>
      <c r="D37" s="6">
        <f>IFERROR(VLOOKUP($B37,選手!$A:$C,3,FALSE),"")</f>
        <v>2</v>
      </c>
      <c r="E37" s="101">
        <f>IFERROR(VLOOKUP($B37,春関!$A:$K,9,FALSE),0)</f>
        <v>512.6</v>
      </c>
      <c r="F37" s="14">
        <f>IFERROR(VLOOKUP($B37,西日本学生!$A:$K,9,FALSE),0)</f>
        <v>549.20000000000005</v>
      </c>
      <c r="G37" s="14">
        <f>IFERROR(VLOOKUP($B37,学生選抜!$A:$K,9,FALSE),0)</f>
        <v>0</v>
      </c>
      <c r="H37" s="14">
        <f>IFERROR(VLOOKUP($B37,秋関!$A:$K,9,FALSE),0)</f>
        <v>565.29999999999995</v>
      </c>
      <c r="I37" s="14">
        <f>IFERROR(VLOOKUP($B37,全日本学生!$A:$K,9,FALSE),0)</f>
        <v>566.19999999999993</v>
      </c>
      <c r="J37" s="14">
        <f>IFERROR(VLOOKUP($B37,新人戦!$A:$K,9,FALSE),0)</f>
        <v>549.4</v>
      </c>
      <c r="K37" s="4">
        <f>LARGE(E37:J37,1)+LARGE(E37:J37,2)+LARGE(E37:J37,3)</f>
        <v>1680.9</v>
      </c>
    </row>
    <row r="38" spans="1:11" x14ac:dyDescent="0.15">
      <c r="A38" s="2">
        <f>RANK($K38,$K:$K)</f>
        <v>37</v>
      </c>
      <c r="B38" s="39" t="s">
        <v>220</v>
      </c>
      <c r="C38" s="2" t="str">
        <f>IFERROR(VLOOKUP($B38,選手!$A:$C,2,FALSE),"")</f>
        <v>大阪大学</v>
      </c>
      <c r="D38" s="6">
        <f>IFERROR(VLOOKUP($B38,選手!$A:$C,3,FALSE),"")</f>
        <v>2</v>
      </c>
      <c r="E38" s="101">
        <f>IFERROR(VLOOKUP($B38,春関!$A:$K,9,FALSE),0)</f>
        <v>525.69999999999993</v>
      </c>
      <c r="F38" s="14">
        <f>IFERROR(VLOOKUP($B38,西日本学生!$A:$K,9,FALSE),0)</f>
        <v>0</v>
      </c>
      <c r="G38" s="14">
        <f>IFERROR(VLOOKUP($B38,学生選抜!$A:$K,9,FALSE),0)</f>
        <v>0</v>
      </c>
      <c r="H38" s="14">
        <f>IFERROR(VLOOKUP($B38,秋関!$A:$K,9,FALSE),0)</f>
        <v>573.79999999999995</v>
      </c>
      <c r="I38" s="14">
        <f>IFERROR(VLOOKUP($B38,全日本学生!$A:$K,9,FALSE),0)</f>
        <v>574.29999999999995</v>
      </c>
      <c r="J38" s="14">
        <f>IFERROR(VLOOKUP($B38,新人戦!$A:$K,9,FALSE),0)</f>
        <v>527.6</v>
      </c>
      <c r="K38" s="4">
        <f>LARGE(E38:J38,1)+LARGE(E38:J38,2)+LARGE(E38:J38,3)</f>
        <v>1675.6999999999998</v>
      </c>
    </row>
    <row r="39" spans="1:11" x14ac:dyDescent="0.15">
      <c r="A39" s="2">
        <f>RANK($K39,$K:$K)</f>
        <v>38</v>
      </c>
      <c r="B39" s="39" t="s">
        <v>373</v>
      </c>
      <c r="C39" s="2" t="str">
        <f>IFERROR(VLOOKUP($B39,選手!$A:$C,2,FALSE),"")</f>
        <v>京都大学</v>
      </c>
      <c r="D39" s="6">
        <f>IFERROR(VLOOKUP($B39,選手!$A:$C,3,FALSE),"")</f>
        <v>2</v>
      </c>
      <c r="E39" s="101">
        <f>IFERROR(VLOOKUP($B39,春関!$A:$K,9,FALSE),0)</f>
        <v>545</v>
      </c>
      <c r="F39" s="14">
        <f>IFERROR(VLOOKUP($B39,西日本学生!$A:$K,9,FALSE),0)</f>
        <v>555</v>
      </c>
      <c r="G39" s="14">
        <f>IFERROR(VLOOKUP($B39,学生選抜!$A:$K,9,FALSE),0)</f>
        <v>0</v>
      </c>
      <c r="H39" s="14">
        <f>IFERROR(VLOOKUP($B39,秋関!$A:$K,9,FALSE),0)</f>
        <v>547.6</v>
      </c>
      <c r="I39" s="14">
        <f>IFERROR(VLOOKUP($B39,全日本学生!$A:$K,9,FALSE),0)</f>
        <v>0</v>
      </c>
      <c r="J39" s="14">
        <f>IFERROR(VLOOKUP($B39,新人戦!$A:$K,9,FALSE),0)</f>
        <v>566.29999999999995</v>
      </c>
      <c r="K39" s="4">
        <f>LARGE(E39:J39,1)+LARGE(E39:J39,2)+LARGE(E39:J39,3)</f>
        <v>1668.9</v>
      </c>
    </row>
    <row r="40" spans="1:11" x14ac:dyDescent="0.15">
      <c r="A40" s="2">
        <f>RANK($K40,$K:$K)</f>
        <v>39</v>
      </c>
      <c r="B40" s="39" t="s">
        <v>371</v>
      </c>
      <c r="C40" s="2" t="str">
        <f>IFERROR(VLOOKUP($B40,選手!$A:$C,2,FALSE),"")</f>
        <v>京都大学</v>
      </c>
      <c r="D40" s="6">
        <f>IFERROR(VLOOKUP($B40,選手!$A:$C,3,FALSE),"")</f>
        <v>2</v>
      </c>
      <c r="E40" s="101">
        <f>IFERROR(VLOOKUP($B40,春関!$A:$K,9,FALSE),0)</f>
        <v>556.79999999999995</v>
      </c>
      <c r="F40" s="14">
        <f>IFERROR(VLOOKUP($B40,西日本学生!$A:$K,9,FALSE),0)</f>
        <v>555.6</v>
      </c>
      <c r="G40" s="14">
        <f>IFERROR(VLOOKUP($B40,学生選抜!$A:$K,9,FALSE),0)</f>
        <v>0</v>
      </c>
      <c r="H40" s="14">
        <f>IFERROR(VLOOKUP($B40,秋関!$A:$K,9,FALSE),0)</f>
        <v>555.20000000000005</v>
      </c>
      <c r="I40" s="14">
        <f>IFERROR(VLOOKUP($B40,全日本学生!$A:$K,9,FALSE),0)</f>
        <v>0</v>
      </c>
      <c r="J40" s="14">
        <f>IFERROR(VLOOKUP($B40,新人戦!$A:$K,9,FALSE),0)</f>
        <v>524.79999999999995</v>
      </c>
      <c r="K40" s="4">
        <f>LARGE(E40:J40,1)+LARGE(E40:J40,2)+LARGE(E40:J40,3)</f>
        <v>1667.6000000000001</v>
      </c>
    </row>
    <row r="41" spans="1:11" x14ac:dyDescent="0.15">
      <c r="A41" s="2">
        <f>RANK($K41,$K:$K)</f>
        <v>40</v>
      </c>
      <c r="B41" s="39" t="s">
        <v>374</v>
      </c>
      <c r="C41" s="2" t="str">
        <f>IFERROR(VLOOKUP($B41,選手!$A:$C,2,FALSE),"")</f>
        <v>京都産業大学</v>
      </c>
      <c r="D41" s="6">
        <f>IFERROR(VLOOKUP($B41,選手!$A:$C,3,FALSE),"")</f>
        <v>3</v>
      </c>
      <c r="E41" s="101">
        <f>IFERROR(VLOOKUP($B41,春関!$A:$K,9,FALSE),0)</f>
        <v>544.29999999999995</v>
      </c>
      <c r="F41" s="14">
        <f>IFERROR(VLOOKUP($B41,西日本学生!$A:$K,9,FALSE),0)</f>
        <v>554.1</v>
      </c>
      <c r="G41" s="14">
        <f>IFERROR(VLOOKUP($B41,学生選抜!$A:$K,9,FALSE),0)</f>
        <v>0</v>
      </c>
      <c r="H41" s="14">
        <f>IFERROR(VLOOKUP($B41,秋関!$A:$K,9,FALSE),0)</f>
        <v>561.4</v>
      </c>
      <c r="I41" s="14">
        <f>IFERROR(VLOOKUP($B41,全日本学生!$A:$K,9,FALSE),0)</f>
        <v>0</v>
      </c>
      <c r="J41" s="14">
        <f>IFERROR(VLOOKUP($B41,新人戦!$A:$K,9,FALSE),0)</f>
        <v>0</v>
      </c>
      <c r="K41" s="4">
        <f>LARGE(E41:J41,1)+LARGE(E41:J41,2)+LARGE(E41:J41,3)</f>
        <v>1659.8</v>
      </c>
    </row>
    <row r="42" spans="1:11" x14ac:dyDescent="0.15">
      <c r="A42" s="2">
        <f>RANK($K42,$K:$K)</f>
        <v>41</v>
      </c>
      <c r="B42" s="39" t="s">
        <v>372</v>
      </c>
      <c r="C42" s="2" t="str">
        <f>IFERROR(VLOOKUP($B42,選手!$A:$C,2,FALSE),"")</f>
        <v>関西学院大学</v>
      </c>
      <c r="D42" s="6">
        <f>IFERROR(VLOOKUP($B42,選手!$A:$C,3,FALSE),"")</f>
        <v>4</v>
      </c>
      <c r="E42" s="101">
        <f>IFERROR(VLOOKUP($B42,春関!$A:$K,9,FALSE),0)</f>
        <v>551.5</v>
      </c>
      <c r="F42" s="14">
        <f>IFERROR(VLOOKUP($B42,西日本学生!$A:$K,9,FALSE),0)</f>
        <v>550</v>
      </c>
      <c r="G42" s="14">
        <f>IFERROR(VLOOKUP($B42,学生選抜!$A:$K,9,FALSE),0)</f>
        <v>0</v>
      </c>
      <c r="H42" s="14">
        <f>IFERROR(VLOOKUP($B42,秋関!$A:$K,9,FALSE),0)</f>
        <v>551.1</v>
      </c>
      <c r="I42" s="14">
        <f>IFERROR(VLOOKUP($B42,全日本学生!$A:$K,9,FALSE),0)</f>
        <v>0</v>
      </c>
      <c r="J42" s="14">
        <f>IFERROR(VLOOKUP($B42,新人戦!$A:$K,9,FALSE),0)</f>
        <v>0</v>
      </c>
      <c r="K42" s="4">
        <f>LARGE(E42:J42,1)+LARGE(E42:J42,2)+LARGE(E42:J42,3)</f>
        <v>1652.6</v>
      </c>
    </row>
    <row r="43" spans="1:11" x14ac:dyDescent="0.15">
      <c r="A43" s="2">
        <f>RANK($K43,$K:$K)</f>
        <v>42</v>
      </c>
      <c r="B43" s="39" t="s">
        <v>375</v>
      </c>
      <c r="C43" s="2" t="str">
        <f>IFERROR(VLOOKUP($B43,選手!$A:$C,2,FALSE),"")</f>
        <v>関西学院大学</v>
      </c>
      <c r="D43" s="6">
        <f>IFERROR(VLOOKUP($B43,選手!$A:$C,3,FALSE),"")</f>
        <v>2</v>
      </c>
      <c r="E43" s="101">
        <f>IFERROR(VLOOKUP($B43,春関!$A:$K,9,FALSE),0)</f>
        <v>527.9</v>
      </c>
      <c r="F43" s="14">
        <f>IFERROR(VLOOKUP($B43,西日本学生!$A:$K,9,FALSE),0)</f>
        <v>557.39999999999986</v>
      </c>
      <c r="G43" s="14">
        <f>IFERROR(VLOOKUP($B43,学生選抜!$A:$K,9,FALSE),0)</f>
        <v>0</v>
      </c>
      <c r="H43" s="14">
        <f>IFERROR(VLOOKUP($B43,秋関!$A:$K,9,FALSE),0)</f>
        <v>548.4</v>
      </c>
      <c r="I43" s="14">
        <f>IFERROR(VLOOKUP($B43,全日本学生!$A:$K,9,FALSE),0)</f>
        <v>0</v>
      </c>
      <c r="J43" s="14" t="str">
        <f>IFERROR(VLOOKUP($B43,新人戦!$A:$K,9,FALSE),0)</f>
        <v/>
      </c>
      <c r="K43" s="4">
        <f>LARGE(E43:J43,1)+LARGE(E43:J43,2)+LARGE(E43:J43,3)</f>
        <v>1633.6999999999998</v>
      </c>
    </row>
    <row r="44" spans="1:11" x14ac:dyDescent="0.15">
      <c r="A44" s="2">
        <f>RANK($K44,$K:$K)</f>
        <v>43</v>
      </c>
      <c r="B44" s="39" t="s">
        <v>348</v>
      </c>
      <c r="C44" s="2" t="str">
        <f>IFERROR(VLOOKUP($B44,選手!$A:$C,2,FALSE),"")</f>
        <v>徳島大学</v>
      </c>
      <c r="D44" s="6">
        <f>IFERROR(VLOOKUP($B44,選手!$A:$C,3,FALSE),"")</f>
        <v>3</v>
      </c>
      <c r="E44" s="101">
        <f>IFERROR(VLOOKUP($B44,春関!$A:$K,9,FALSE),0)</f>
        <v>603.90000000000009</v>
      </c>
      <c r="F44" s="14">
        <f>IFERROR(VLOOKUP($B44,西日本学生!$A:$K,9,FALSE),0)</f>
        <v>0</v>
      </c>
      <c r="G44" s="14">
        <f>IFERROR(VLOOKUP($B44,学生選抜!$A:$K,9,FALSE),0)</f>
        <v>0</v>
      </c>
      <c r="H44" s="14">
        <f>IFERROR(VLOOKUP($B44,秋関!$A:$K,9,FALSE),0)</f>
        <v>606.70000000000005</v>
      </c>
      <c r="I44" s="14">
        <f>IFERROR(VLOOKUP($B44,全日本学生!$A:$K,9,FALSE),0)</f>
        <v>0</v>
      </c>
      <c r="J44" s="14">
        <f>IFERROR(VLOOKUP($B44,新人戦!$A:$K,9,FALSE),0)</f>
        <v>0</v>
      </c>
      <c r="K44" s="4">
        <f>LARGE(E44:J44,1)+LARGE(E44:J44,2)+LARGE(E44:J44,3)</f>
        <v>1210.6000000000001</v>
      </c>
    </row>
    <row r="45" spans="1:11" x14ac:dyDescent="0.15">
      <c r="A45" s="2">
        <f>RANK($K45,$K:$K)</f>
        <v>44</v>
      </c>
      <c r="B45" s="39" t="s">
        <v>353</v>
      </c>
      <c r="C45" s="2" t="str">
        <f>IFERROR(VLOOKUP($B45,選手!$A:$C,2,FALSE),"")</f>
        <v>関西学院大学</v>
      </c>
      <c r="D45" s="6">
        <f>IFERROR(VLOOKUP($B45,選手!$A:$C,3,FALSE),"")</f>
        <v>3</v>
      </c>
      <c r="E45" s="101">
        <f>IFERROR(VLOOKUP($B45,春関!$A:$K,9,FALSE),0)</f>
        <v>596</v>
      </c>
      <c r="F45" s="14">
        <f>IFERROR(VLOOKUP($B45,西日本学生!$A:$K,9,FALSE),0)</f>
        <v>598.79999999999995</v>
      </c>
      <c r="G45" s="14">
        <f>IFERROR(VLOOKUP($B45,学生選抜!$A:$K,9,FALSE),0)</f>
        <v>0</v>
      </c>
      <c r="H45" s="14">
        <f>IFERROR(VLOOKUP($B45,秋関!$A:$K,9,FALSE),0)</f>
        <v>0</v>
      </c>
      <c r="I45" s="14">
        <f>IFERROR(VLOOKUP($B45,全日本学生!$A:$K,9,FALSE),0)</f>
        <v>0</v>
      </c>
      <c r="J45" s="14">
        <f>IFERROR(VLOOKUP($B45,新人戦!$A:$K,9,FALSE),0)</f>
        <v>0</v>
      </c>
      <c r="K45" s="4">
        <f>LARGE(E45:J45,1)+LARGE(E45:J45,2)+LARGE(E45:J45,3)</f>
        <v>1194.8</v>
      </c>
    </row>
    <row r="46" spans="1:11" x14ac:dyDescent="0.15">
      <c r="A46" s="2">
        <f>RANK($K46,$K:$K)</f>
        <v>45</v>
      </c>
      <c r="B46" s="39" t="s">
        <v>169</v>
      </c>
      <c r="C46" s="2" t="str">
        <f>IFERROR(VLOOKUP($B46,選手!$A:$C,2,FALSE),"")</f>
        <v>甲南大学</v>
      </c>
      <c r="D46" s="6">
        <f>IFERROR(VLOOKUP($B46,選手!$A:$C,3,FALSE),"")</f>
        <v>3</v>
      </c>
      <c r="E46" s="101">
        <f>IFERROR(VLOOKUP($B46,春関!$A:$K,9,FALSE),0)</f>
        <v>587.6</v>
      </c>
      <c r="F46" s="14">
        <f>IFERROR(VLOOKUP($B46,西日本学生!$A:$K,9,FALSE),0)</f>
        <v>0</v>
      </c>
      <c r="G46" s="14">
        <f>IFERROR(VLOOKUP($B46,学生選抜!$A:$K,9,FALSE),0)</f>
        <v>0</v>
      </c>
      <c r="H46" s="14">
        <f>IFERROR(VLOOKUP($B46,秋関!$A:$K,9,FALSE),0)</f>
        <v>583.79999999999995</v>
      </c>
      <c r="I46" s="14">
        <f>IFERROR(VLOOKUP($B46,全日本学生!$A:$K,9,FALSE),0)</f>
        <v>0</v>
      </c>
      <c r="J46" s="14">
        <f>IFERROR(VLOOKUP($B46,新人戦!$A:$K,9,FALSE),0)</f>
        <v>0</v>
      </c>
      <c r="K46" s="4">
        <f>LARGE(E46:J46,1)+LARGE(E46:J46,2)+LARGE(E46:J46,3)</f>
        <v>1171.4000000000001</v>
      </c>
    </row>
    <row r="47" spans="1:11" x14ac:dyDescent="0.15">
      <c r="A47" s="2">
        <f>RANK($K47,$K:$K)</f>
        <v>46</v>
      </c>
      <c r="B47" s="39" t="s">
        <v>211</v>
      </c>
      <c r="C47" s="2" t="str">
        <f>IFERROR(VLOOKUP($B47,選手!$A:$C,2,FALSE),"")</f>
        <v>大阪大学</v>
      </c>
      <c r="D47" s="6">
        <f>IFERROR(VLOOKUP($B47,選手!$A:$C,3,FALSE),"")</f>
        <v>3</v>
      </c>
      <c r="E47" s="101">
        <f>IFERROR(VLOOKUP($B47,春関!$A:$K,9,FALSE),0)</f>
        <v>577.9</v>
      </c>
      <c r="F47" s="14">
        <f>IFERROR(VLOOKUP($B47,西日本学生!$A:$K,9,FALSE),0)</f>
        <v>565.09999999999991</v>
      </c>
      <c r="G47" s="14">
        <f>IFERROR(VLOOKUP($B47,学生選抜!$A:$K,9,FALSE),0)</f>
        <v>0</v>
      </c>
      <c r="H47" s="14">
        <f>IFERROR(VLOOKUP($B47,秋関!$A:$K,9,FALSE),0)</f>
        <v>0</v>
      </c>
      <c r="I47" s="14">
        <f>IFERROR(VLOOKUP($B47,全日本学生!$A:$K,9,FALSE),0)</f>
        <v>0</v>
      </c>
      <c r="J47" s="14">
        <f>IFERROR(VLOOKUP($B47,新人戦!$A:$K,9,FALSE),0)</f>
        <v>0</v>
      </c>
      <c r="K47" s="4">
        <f>LARGE(E47:J47,1)+LARGE(E47:J47,2)+LARGE(E47:J47,3)</f>
        <v>1143</v>
      </c>
    </row>
    <row r="48" spans="1:11" x14ac:dyDescent="0.15">
      <c r="A48" s="2">
        <f>RANK($K48,$K:$K)</f>
        <v>47</v>
      </c>
      <c r="B48" s="6" t="s">
        <v>478</v>
      </c>
      <c r="C48" s="2" t="s">
        <v>570</v>
      </c>
      <c r="D48" s="52">
        <v>1</v>
      </c>
      <c r="E48" s="101">
        <f>IFERROR(VLOOKUP($B48,春関!$A:$K,9,FALSE),0)</f>
        <v>0</v>
      </c>
      <c r="F48" s="14">
        <f>IFERROR(VLOOKUP($B48,西日本学生!$A:$K,9,FALSE),0)</f>
        <v>0</v>
      </c>
      <c r="G48" s="14">
        <f>IFERROR(VLOOKUP($B48,学生選抜!$A:$K,9,FALSE),0)</f>
        <v>0</v>
      </c>
      <c r="H48" s="14">
        <f>IFERROR(VLOOKUP($B48,秋関!$A:$K,9,FALSE),0)</f>
        <v>568.4</v>
      </c>
      <c r="I48" s="14">
        <f>IFERROR(VLOOKUP($B48,全日本学生!$A:$K,9,FALSE),0)</f>
        <v>0</v>
      </c>
      <c r="J48" s="14">
        <f>IFERROR(VLOOKUP($B48,新人戦!$A:$K,9,FALSE),0)</f>
        <v>554.19999999999993</v>
      </c>
      <c r="K48" s="4">
        <f>LARGE(E48:J48,1)+LARGE(E48:J48,2)+LARGE(E48:J48,3)</f>
        <v>1122.5999999999999</v>
      </c>
    </row>
    <row r="49" spans="1:11" x14ac:dyDescent="0.15">
      <c r="A49" s="2">
        <f>RANK($K49,$K:$K)</f>
        <v>48</v>
      </c>
      <c r="B49" s="39" t="s">
        <v>219</v>
      </c>
      <c r="C49" s="2" t="str">
        <f>IFERROR(VLOOKUP($B49,選手!$A:$C,2,FALSE),"")</f>
        <v>大阪大学</v>
      </c>
      <c r="D49" s="6">
        <f>IFERROR(VLOOKUP($B49,選手!$A:$C,3,FALSE),"")</f>
        <v>2</v>
      </c>
      <c r="E49" s="101">
        <f>IFERROR(VLOOKUP($B49,春関!$A:$K,9,FALSE),0)</f>
        <v>528.9</v>
      </c>
      <c r="F49" s="14">
        <f>IFERROR(VLOOKUP($B49,西日本学生!$A:$K,9,FALSE),0)</f>
        <v>0</v>
      </c>
      <c r="G49" s="14">
        <f>IFERROR(VLOOKUP($B49,学生選抜!$A:$K,9,FALSE),0)</f>
        <v>0</v>
      </c>
      <c r="H49" s="14">
        <f>IFERROR(VLOOKUP($B49,秋関!$A:$K,9,FALSE),0)</f>
        <v>0</v>
      </c>
      <c r="I49" s="14">
        <f>IFERROR(VLOOKUP($B49,全日本学生!$A:$K,9,FALSE),0)</f>
        <v>0</v>
      </c>
      <c r="J49" s="14">
        <f>IFERROR(VLOOKUP($B49,新人戦!$A:$K,9,FALSE),0)</f>
        <v>518.5</v>
      </c>
      <c r="K49" s="4">
        <f>LARGE(E49:J49,1)+LARGE(E49:J49,2)+LARGE(E49:J49,3)</f>
        <v>1047.4000000000001</v>
      </c>
    </row>
    <row r="50" spans="1:11" x14ac:dyDescent="0.15">
      <c r="A50" s="2">
        <f>RANK($K50,$K:$K)</f>
        <v>49</v>
      </c>
      <c r="B50" s="39" t="s">
        <v>377</v>
      </c>
      <c r="C50" s="2" t="str">
        <f>IFERROR(VLOOKUP($B50,選手!$A:$C,2,FALSE),"")</f>
        <v>関西学院大学</v>
      </c>
      <c r="D50" s="6">
        <f>IFERROR(VLOOKUP($B50,選手!$A:$C,3,FALSE),"")</f>
        <v>3</v>
      </c>
      <c r="E50" s="101">
        <f>IFERROR(VLOOKUP($B50,春関!$A:$K,9,FALSE),0)</f>
        <v>497</v>
      </c>
      <c r="F50" s="14">
        <f>IFERROR(VLOOKUP($B50,西日本学生!$A:$K,9,FALSE),0)</f>
        <v>0</v>
      </c>
      <c r="G50" s="14">
        <f>IFERROR(VLOOKUP($B50,学生選抜!$A:$K,9,FALSE),0)</f>
        <v>0</v>
      </c>
      <c r="H50" s="14">
        <f>IFERROR(VLOOKUP($B50,秋関!$A:$K,9,FALSE),0)</f>
        <v>536.70000000000005</v>
      </c>
      <c r="I50" s="14">
        <f>IFERROR(VLOOKUP($B50,全日本学生!$A:$K,9,FALSE),0)</f>
        <v>0</v>
      </c>
      <c r="J50" s="14">
        <f>IFERROR(VLOOKUP($B50,新人戦!$A:$K,9,FALSE),0)</f>
        <v>0</v>
      </c>
      <c r="K50" s="4">
        <f>LARGE(E50:J50,1)+LARGE(E50:J50,2)+LARGE(E50:J50,3)</f>
        <v>1033.7</v>
      </c>
    </row>
    <row r="51" spans="1:11" x14ac:dyDescent="0.15">
      <c r="A51" s="2">
        <f>RANK($K51,$K:$K)</f>
        <v>50</v>
      </c>
      <c r="B51" s="2" t="s">
        <v>1030</v>
      </c>
      <c r="C51" s="2" t="str">
        <f>IFERROR(VLOOKUP($B51,選手!$A:$C,2,FALSE),"")</f>
        <v>徳島大学</v>
      </c>
      <c r="D51" s="2">
        <v>2</v>
      </c>
      <c r="E51" s="101">
        <f>IFERROR(VLOOKUP($B51,春関!$A:$K,9,FALSE),0)</f>
        <v>0</v>
      </c>
      <c r="F51" s="14">
        <f>IFERROR(VLOOKUP($B51,西日本学生!$A:$K,9,FALSE),0)</f>
        <v>0</v>
      </c>
      <c r="G51" s="14">
        <f>IFERROR(VLOOKUP($B51,学生選抜!$A:$K,9,FALSE),0)</f>
        <v>0</v>
      </c>
      <c r="H51" s="14">
        <f>IFERROR(VLOOKUP($B51,秋関!$A:$K,9,FALSE),0)</f>
        <v>0</v>
      </c>
      <c r="I51" s="14">
        <f>IFERROR(VLOOKUP($B51,全日本学生!$A:$K,9,FALSE),0)</f>
        <v>0</v>
      </c>
      <c r="J51" s="14">
        <f>IFERROR(VLOOKUP($B51,新人戦!$A:$K,9,FALSE),0)</f>
        <v>600.9</v>
      </c>
      <c r="K51" s="4">
        <f>LARGE(E51:J51,1)+LARGE(E51:J51,2)+LARGE(E51:J51,3)</f>
        <v>600.9</v>
      </c>
    </row>
    <row r="52" spans="1:11" x14ac:dyDescent="0.15">
      <c r="A52" s="2">
        <f>RANK($K52,$K:$K)</f>
        <v>51</v>
      </c>
      <c r="B52" s="6" t="s">
        <v>480</v>
      </c>
      <c r="C52" s="2" t="s">
        <v>568</v>
      </c>
      <c r="D52" s="52">
        <v>3</v>
      </c>
      <c r="E52" s="101">
        <f>IFERROR(VLOOKUP($B52,春関!$A:$K,9,FALSE),0)</f>
        <v>0</v>
      </c>
      <c r="F52" s="14">
        <f>IFERROR(VLOOKUP($B52,西日本学生!$A:$K,9,FALSE),0)</f>
        <v>0</v>
      </c>
      <c r="G52" s="14">
        <f>IFERROR(VLOOKUP($B52,学生選抜!$A:$K,9,FALSE),0)</f>
        <v>0</v>
      </c>
      <c r="H52" s="14">
        <f>IFERROR(VLOOKUP($B52,秋関!$A:$K,9,FALSE),0)</f>
        <v>593.79999999999995</v>
      </c>
      <c r="I52" s="14">
        <f>IFERROR(VLOOKUP($B52,全日本学生!$A:$K,9,FALSE),0)</f>
        <v>0</v>
      </c>
      <c r="J52" s="14">
        <f>IFERROR(VLOOKUP($B52,新人戦!$A:$K,9,FALSE),0)</f>
        <v>0</v>
      </c>
      <c r="K52" s="4">
        <f>LARGE(E52:J52,1)+LARGE(E52:J52,2)+LARGE(E52:J52,3)</f>
        <v>593.79999999999995</v>
      </c>
    </row>
    <row r="53" spans="1:11" x14ac:dyDescent="0.15">
      <c r="A53" s="2">
        <f>RANK($K53,$K:$K)</f>
        <v>52</v>
      </c>
      <c r="B53" s="2" t="s">
        <v>1029</v>
      </c>
      <c r="C53" s="2" t="str">
        <f>IFERROR(VLOOKUP($B53,選手!$A:$C,2,FALSE),"")</f>
        <v>関西大学</v>
      </c>
      <c r="D53" s="2">
        <v>1</v>
      </c>
      <c r="E53" s="101">
        <f>IFERROR(VLOOKUP($B53,春関!$A:$K,9,FALSE),0)</f>
        <v>0</v>
      </c>
      <c r="F53" s="14">
        <f>IFERROR(VLOOKUP($B53,西日本学生!$A:$K,9,FALSE),0)</f>
        <v>0</v>
      </c>
      <c r="G53" s="14">
        <f>IFERROR(VLOOKUP($B53,学生選抜!$A:$K,9,FALSE),0)</f>
        <v>0</v>
      </c>
      <c r="H53" s="14">
        <f>IFERROR(VLOOKUP($B53,秋関!$A:$K,9,FALSE),0)</f>
        <v>0</v>
      </c>
      <c r="I53" s="14">
        <f>IFERROR(VLOOKUP($B53,全日本学生!$A:$K,9,FALSE),0)</f>
        <v>0</v>
      </c>
      <c r="J53" s="14">
        <f>IFERROR(VLOOKUP($B53,新人戦!$A:$K,9,FALSE),0)</f>
        <v>587.79999999999995</v>
      </c>
      <c r="K53" s="4">
        <f>LARGE(E53:J53,1)+LARGE(E53:J53,2)+LARGE(E53:J53,3)</f>
        <v>587.79999999999995</v>
      </c>
    </row>
    <row r="54" spans="1:11" x14ac:dyDescent="0.15">
      <c r="A54" s="2">
        <f>RANK($K54,$K:$K)</f>
        <v>53</v>
      </c>
      <c r="B54" s="2" t="s">
        <v>1027</v>
      </c>
      <c r="C54" s="2" t="str">
        <f>IFERROR(VLOOKUP($B54,選手!$A:$C,2,FALSE),"")</f>
        <v>関西学院大学</v>
      </c>
      <c r="D54" s="2">
        <v>2</v>
      </c>
      <c r="E54" s="101">
        <f>IFERROR(VLOOKUP($B54,春関!$A:$K,9,FALSE),0)</f>
        <v>0</v>
      </c>
      <c r="F54" s="14">
        <f>IFERROR(VLOOKUP($B54,西日本学生!$A:$K,9,FALSE),0)</f>
        <v>0</v>
      </c>
      <c r="G54" s="14">
        <f>IFERROR(VLOOKUP($B54,学生選抜!$A:$K,9,FALSE),0)</f>
        <v>0</v>
      </c>
      <c r="H54" s="14">
        <f>IFERROR(VLOOKUP($B54,秋関!$A:$K,9,FALSE),0)</f>
        <v>0</v>
      </c>
      <c r="I54" s="14">
        <f>IFERROR(VLOOKUP($B54,全日本学生!$A:$K,9,FALSE),0)</f>
        <v>0</v>
      </c>
      <c r="J54" s="14">
        <f>IFERROR(VLOOKUP($B54,新人戦!$A:$K,9,FALSE),0)</f>
        <v>585.29999999999995</v>
      </c>
      <c r="K54" s="4">
        <f>LARGE(E54:J54,1)+LARGE(E54:J54,2)+LARGE(E54:J54,3)</f>
        <v>585.29999999999995</v>
      </c>
    </row>
    <row r="55" spans="1:11" x14ac:dyDescent="0.15">
      <c r="A55" s="2">
        <f>RANK($K55,$K:$K)</f>
        <v>54</v>
      </c>
      <c r="B55" s="2" t="s">
        <v>561</v>
      </c>
      <c r="C55" s="2" t="str">
        <f>IFERROR(VLOOKUP($B55,選手!$A:$C,2,FALSE),"")</f>
        <v>立命館大学</v>
      </c>
      <c r="D55" s="2">
        <v>1</v>
      </c>
      <c r="E55" s="101">
        <f>IFERROR(VLOOKUP($B55,春関!$A:$K,9,FALSE),0)</f>
        <v>0</v>
      </c>
      <c r="F55" s="14">
        <f>IFERROR(VLOOKUP($B55,西日本学生!$A:$K,9,FALSE),0)</f>
        <v>0</v>
      </c>
      <c r="G55" s="14">
        <f>IFERROR(VLOOKUP($B55,学生選抜!$A:$K,9,FALSE),0)</f>
        <v>0</v>
      </c>
      <c r="H55" s="14">
        <f>IFERROR(VLOOKUP($B55,秋関!$A:$K,9,FALSE),0)</f>
        <v>0</v>
      </c>
      <c r="I55" s="14">
        <f>IFERROR(VLOOKUP($B55,全日本学生!$A:$K,9,FALSE),0)</f>
        <v>0</v>
      </c>
      <c r="J55" s="14">
        <f>IFERROR(VLOOKUP($B55,新人戦!$A:$K,9,FALSE),0)</f>
        <v>568.4</v>
      </c>
      <c r="K55" s="4">
        <f>LARGE(E55:J55,1)+LARGE(E55:J55,2)+LARGE(E55:J55,3)</f>
        <v>568.4</v>
      </c>
    </row>
    <row r="56" spans="1:11" x14ac:dyDescent="0.15">
      <c r="A56" s="2">
        <f>RANK($K56,$K:$K)</f>
        <v>55</v>
      </c>
      <c r="B56" s="212" t="s">
        <v>369</v>
      </c>
      <c r="C56" s="2" t="str">
        <f>IFERROR(VLOOKUP($B56,選手!$A:$C,2,FALSE),"")</f>
        <v>関西学院大学</v>
      </c>
      <c r="D56" s="213">
        <f>IFERROR(VLOOKUP($B56,選手!$A:$C,3,FALSE),"")</f>
        <v>3</v>
      </c>
      <c r="E56" s="101">
        <f>IFERROR(VLOOKUP($B56,春関!$A:$K,9,FALSE),0)</f>
        <v>565.69999999999993</v>
      </c>
      <c r="F56" s="14">
        <f>IFERROR(VLOOKUP($B56,西日本学生!$A:$K,9,FALSE),0)</f>
        <v>0</v>
      </c>
      <c r="G56" s="14">
        <f>IFERROR(VLOOKUP($B56,学生選抜!$A:$K,9,FALSE),0)</f>
        <v>0</v>
      </c>
      <c r="H56" s="14">
        <f>IFERROR(VLOOKUP($B56,秋関!$A:$K,9,FALSE),0)</f>
        <v>0</v>
      </c>
      <c r="I56" s="14">
        <f>IFERROR(VLOOKUP($B56,全日本学生!$A:$K,9,FALSE),0)</f>
        <v>0</v>
      </c>
      <c r="J56" s="14">
        <f>IFERROR(VLOOKUP($B56,新人戦!$A:$K,9,FALSE),0)</f>
        <v>0</v>
      </c>
      <c r="K56" s="4">
        <f>LARGE(E56:J56,1)+LARGE(E56:J56,2)+LARGE(E56:J56,3)</f>
        <v>565.69999999999993</v>
      </c>
    </row>
    <row r="57" spans="1:11" x14ac:dyDescent="0.15">
      <c r="A57" s="2">
        <f>RANK($K57,$K:$K)</f>
        <v>56</v>
      </c>
      <c r="B57" s="212" t="s">
        <v>201</v>
      </c>
      <c r="C57" s="2" t="str">
        <f>IFERROR(VLOOKUP($B57,選手!$A:$C,2,FALSE),"")</f>
        <v>大阪大学</v>
      </c>
      <c r="D57" s="213">
        <f>IFERROR(VLOOKUP($B57,選手!$A:$C,3,FALSE),"")</f>
        <v>4</v>
      </c>
      <c r="E57" s="101">
        <f>IFERROR(VLOOKUP($B57,春関!$A:$K,9,FALSE),0)</f>
        <v>530.69999999999993</v>
      </c>
      <c r="F57" s="14">
        <f>IFERROR(VLOOKUP($B57,西日本学生!$A:$K,9,FALSE),0)</f>
        <v>0</v>
      </c>
      <c r="G57" s="14">
        <f>IFERROR(VLOOKUP($B57,学生選抜!$A:$K,9,FALSE),0)</f>
        <v>0</v>
      </c>
      <c r="H57" s="14">
        <f>IFERROR(VLOOKUP($B57,秋関!$A:$K,9,FALSE),0)</f>
        <v>0</v>
      </c>
      <c r="I57" s="14">
        <f>IFERROR(VLOOKUP($B57,全日本学生!$A:$K,9,FALSE),0)</f>
        <v>0</v>
      </c>
      <c r="J57" s="14">
        <f>IFERROR(VLOOKUP($B57,新人戦!$A:$K,9,FALSE),0)</f>
        <v>0</v>
      </c>
      <c r="K57" s="4">
        <f>LARGE(E57:J57,1)+LARGE(E57:J57,2)+LARGE(E57:J57,3)</f>
        <v>530.69999999999993</v>
      </c>
    </row>
    <row r="58" spans="1:11" x14ac:dyDescent="0.15">
      <c r="A58" s="2">
        <f>RANK($K58,$K:$K)</f>
        <v>57</v>
      </c>
      <c r="B58" s="211" t="s">
        <v>563</v>
      </c>
      <c r="C58" s="2" t="str">
        <f>IFERROR(VLOOKUP($B58,選手!$A:$C,2,FALSE),"")</f>
        <v>関西学院大学</v>
      </c>
      <c r="D58" s="211">
        <v>1</v>
      </c>
      <c r="E58" s="101">
        <f>IFERROR(VLOOKUP($B58,春関!$A:$K,9,FALSE),0)</f>
        <v>0</v>
      </c>
      <c r="F58" s="14">
        <f>IFERROR(VLOOKUP($B58,西日本学生!$A:$K,9,FALSE),0)</f>
        <v>0</v>
      </c>
      <c r="G58" s="14">
        <f>IFERROR(VLOOKUP($B58,学生選抜!$A:$K,9,FALSE),0)</f>
        <v>0</v>
      </c>
      <c r="H58" s="14">
        <f>IFERROR(VLOOKUP($B58,秋関!$A:$K,9,FALSE),0)</f>
        <v>0</v>
      </c>
      <c r="I58" s="14">
        <f>IFERROR(VLOOKUP($B58,全日本学生!$A:$K,9,FALSE),0)</f>
        <v>0</v>
      </c>
      <c r="J58" s="14">
        <f>IFERROR(VLOOKUP($B58,新人戦!$A:$K,9,FALSE),0)</f>
        <v>516.1</v>
      </c>
      <c r="K58" s="4">
        <f>LARGE(E58:J58,1)+LARGE(E58:J58,2)+LARGE(E58:J58,3)</f>
        <v>516.1</v>
      </c>
    </row>
    <row r="59" spans="1:11" x14ac:dyDescent="0.15">
      <c r="A59" s="2">
        <f>RANK($K59,$K:$K)</f>
        <v>58</v>
      </c>
      <c r="B59" s="212" t="s">
        <v>170</v>
      </c>
      <c r="C59" s="2" t="str">
        <f>IFERROR(VLOOKUP($B59,選手!$A:$C,2,FALSE),"")</f>
        <v>甲南大学</v>
      </c>
      <c r="D59" s="213">
        <f>IFERROR(VLOOKUP($B59,選手!$A:$C,3,FALSE),"")</f>
        <v>2</v>
      </c>
      <c r="E59" s="101">
        <f>IFERROR(VLOOKUP($B59,春関!$A:$K,9,FALSE),0)</f>
        <v>0</v>
      </c>
      <c r="F59" s="14">
        <f>IFERROR(VLOOKUP($B59,西日本学生!$A:$K,9,FALSE),0)</f>
        <v>0</v>
      </c>
      <c r="G59" s="14">
        <f>IFERROR(VLOOKUP($B59,学生選抜!$A:$K,9,FALSE),0)</f>
        <v>0</v>
      </c>
      <c r="H59" s="14">
        <f>IFERROR(VLOOKUP($B59,秋関!$A:$K,9,FALSE),0)</f>
        <v>0</v>
      </c>
      <c r="I59" s="14">
        <f>IFERROR(VLOOKUP($B59,全日本学生!$A:$K,9,FALSE),0)</f>
        <v>0</v>
      </c>
      <c r="J59" s="14">
        <f>IFERROR(VLOOKUP($B59,新人戦!$A:$K,9,FALSE),0)</f>
        <v>0</v>
      </c>
      <c r="K59" s="4">
        <f>LARGE(E59:J59,1)+LARGE(E59:J59,2)+LARGE(E59:J59,3)</f>
        <v>0</v>
      </c>
    </row>
    <row r="60" spans="1:11" x14ac:dyDescent="0.15">
      <c r="A60" s="2">
        <f>RANK($K60,$K:$K)</f>
        <v>58</v>
      </c>
      <c r="B60" s="212" t="s">
        <v>214</v>
      </c>
      <c r="C60" s="2" t="str">
        <f>IFERROR(VLOOKUP($B60,選手!$A:$C,2,FALSE),"")</f>
        <v>大阪大学</v>
      </c>
      <c r="D60" s="213">
        <f>IFERROR(VLOOKUP($B60,選手!$A:$C,3,FALSE),"")</f>
        <v>3</v>
      </c>
      <c r="E60" s="101">
        <f>IFERROR(VLOOKUP($B60,春関!$A:$K,9,FALSE),0)</f>
        <v>0</v>
      </c>
      <c r="F60" s="14">
        <f>IFERROR(VLOOKUP($B60,西日本学生!$A:$K,9,FALSE),0)</f>
        <v>0</v>
      </c>
      <c r="G60" s="14">
        <f>IFERROR(VLOOKUP($B60,学生選抜!$A:$K,9,FALSE),0)</f>
        <v>0</v>
      </c>
      <c r="H60" s="14">
        <f>IFERROR(VLOOKUP($B60,秋関!$A:$K,9,FALSE),0)</f>
        <v>0</v>
      </c>
      <c r="I60" s="14">
        <f>IFERROR(VLOOKUP($B60,全日本学生!$A:$K,9,FALSE),0)</f>
        <v>0</v>
      </c>
      <c r="J60" s="14">
        <f>IFERROR(VLOOKUP($B60,新人戦!$A:$K,9,FALSE),0)</f>
        <v>0</v>
      </c>
      <c r="K60" s="4">
        <f>LARGE(E60:J60,1)+LARGE(E60:J60,2)+LARGE(E60:J60,3)</f>
        <v>0</v>
      </c>
    </row>
    <row r="61" spans="1:11" x14ac:dyDescent="0.15">
      <c r="A61"/>
      <c r="B61"/>
      <c r="D61"/>
      <c r="E61"/>
      <c r="F61"/>
      <c r="G61"/>
      <c r="H61"/>
      <c r="I61"/>
      <c r="J61"/>
    </row>
    <row r="62" spans="1:11" x14ac:dyDescent="0.15">
      <c r="A62"/>
      <c r="B62"/>
      <c r="D62"/>
      <c r="E62"/>
      <c r="F62"/>
      <c r="G62"/>
      <c r="H62"/>
      <c r="I62"/>
      <c r="J62"/>
    </row>
    <row r="63" spans="1:11" x14ac:dyDescent="0.15">
      <c r="A63"/>
      <c r="B63"/>
      <c r="D63"/>
      <c r="E63"/>
      <c r="F63"/>
      <c r="G63"/>
      <c r="H63"/>
      <c r="I63"/>
      <c r="J63"/>
    </row>
    <row r="64" spans="1:11" x14ac:dyDescent="0.15">
      <c r="A64"/>
      <c r="B64"/>
      <c r="D64"/>
      <c r="E64"/>
      <c r="F64"/>
      <c r="G64"/>
      <c r="H64"/>
      <c r="I64"/>
      <c r="J64"/>
    </row>
    <row r="65" spans="1:10" x14ac:dyDescent="0.15">
      <c r="A65"/>
      <c r="B65"/>
      <c r="D65"/>
      <c r="E65"/>
      <c r="F65"/>
      <c r="G65"/>
      <c r="H65"/>
      <c r="I65"/>
      <c r="J65"/>
    </row>
    <row r="66" spans="1:10" x14ac:dyDescent="0.15">
      <c r="A66"/>
      <c r="B66"/>
      <c r="D66"/>
      <c r="E66"/>
      <c r="F66"/>
      <c r="G66"/>
      <c r="H66"/>
      <c r="I66"/>
      <c r="J66"/>
    </row>
    <row r="67" spans="1:10" x14ac:dyDescent="0.15">
      <c r="A67"/>
      <c r="B67"/>
      <c r="D67"/>
      <c r="E67"/>
      <c r="F67"/>
      <c r="G67"/>
      <c r="H67"/>
      <c r="I67"/>
      <c r="J67"/>
    </row>
    <row r="68" spans="1:10" x14ac:dyDescent="0.15">
      <c r="A68"/>
      <c r="B68"/>
      <c r="D68"/>
      <c r="E68"/>
      <c r="F68"/>
      <c r="G68"/>
      <c r="H68"/>
      <c r="I68"/>
      <c r="J68"/>
    </row>
    <row r="69" spans="1:10" x14ac:dyDescent="0.15">
      <c r="A69"/>
      <c r="B69"/>
      <c r="D69"/>
      <c r="E69"/>
      <c r="F69"/>
      <c r="G69"/>
      <c r="H69"/>
      <c r="I69"/>
      <c r="J69"/>
    </row>
    <row r="70" spans="1:10" x14ac:dyDescent="0.15">
      <c r="A70"/>
      <c r="B70"/>
      <c r="D70"/>
      <c r="E70"/>
      <c r="F70"/>
      <c r="G70"/>
      <c r="H70"/>
      <c r="I70"/>
      <c r="J70"/>
    </row>
    <row r="71" spans="1:10" x14ac:dyDescent="0.15">
      <c r="A71"/>
      <c r="B71"/>
      <c r="D71"/>
      <c r="E71"/>
      <c r="F71"/>
      <c r="G71"/>
      <c r="H71"/>
      <c r="I71"/>
      <c r="J71"/>
    </row>
    <row r="72" spans="1:10" x14ac:dyDescent="0.15">
      <c r="A72"/>
      <c r="B72"/>
      <c r="D72"/>
      <c r="E72"/>
      <c r="F72"/>
      <c r="G72"/>
      <c r="H72"/>
      <c r="I72"/>
      <c r="J72"/>
    </row>
    <row r="73" spans="1:10" x14ac:dyDescent="0.15">
      <c r="A73"/>
      <c r="B73"/>
      <c r="D73"/>
      <c r="E73"/>
      <c r="F73"/>
      <c r="G73"/>
      <c r="H73"/>
      <c r="I73"/>
      <c r="J73"/>
    </row>
    <row r="74" spans="1:10" x14ac:dyDescent="0.15">
      <c r="A74"/>
      <c r="B74"/>
      <c r="D74"/>
      <c r="E74"/>
      <c r="F74"/>
      <c r="G74"/>
      <c r="H74"/>
      <c r="I74"/>
      <c r="J74"/>
    </row>
    <row r="75" spans="1:10" x14ac:dyDescent="0.15">
      <c r="A75"/>
      <c r="B75"/>
      <c r="D75"/>
      <c r="E75"/>
      <c r="F75"/>
      <c r="G75"/>
      <c r="H75"/>
      <c r="I75"/>
      <c r="J75"/>
    </row>
    <row r="76" spans="1:10" x14ac:dyDescent="0.15">
      <c r="A76"/>
      <c r="B76"/>
      <c r="D76"/>
      <c r="E76"/>
      <c r="F76"/>
      <c r="G76"/>
      <c r="H76"/>
      <c r="I76"/>
      <c r="J76"/>
    </row>
    <row r="77" spans="1:10" x14ac:dyDescent="0.15">
      <c r="A77"/>
      <c r="B77"/>
      <c r="D77"/>
      <c r="E77"/>
      <c r="F77"/>
      <c r="G77"/>
      <c r="H77"/>
      <c r="I77"/>
      <c r="J77"/>
    </row>
    <row r="78" spans="1:10" x14ac:dyDescent="0.15">
      <c r="A78"/>
      <c r="B78"/>
      <c r="D78"/>
      <c r="E78"/>
      <c r="F78"/>
      <c r="G78"/>
      <c r="H78"/>
      <c r="I78"/>
      <c r="J78"/>
    </row>
    <row r="79" spans="1:10" x14ac:dyDescent="0.15">
      <c r="A79"/>
      <c r="B79"/>
      <c r="D79"/>
      <c r="E79"/>
      <c r="F79"/>
      <c r="G79"/>
      <c r="H79"/>
      <c r="I79"/>
      <c r="J79"/>
    </row>
    <row r="80" spans="1:10" x14ac:dyDescent="0.15">
      <c r="A80"/>
      <c r="B80"/>
      <c r="D80"/>
      <c r="E80"/>
      <c r="F80"/>
      <c r="G80"/>
      <c r="H80"/>
      <c r="I80"/>
      <c r="J80"/>
    </row>
    <row r="81" spans="1:10" x14ac:dyDescent="0.15">
      <c r="A81"/>
      <c r="B81"/>
      <c r="D81"/>
      <c r="E81"/>
      <c r="F81"/>
      <c r="G81"/>
      <c r="H81"/>
      <c r="I81"/>
      <c r="J81"/>
    </row>
    <row r="82" spans="1:10" x14ac:dyDescent="0.15">
      <c r="A82"/>
      <c r="B82"/>
      <c r="D82"/>
      <c r="E82"/>
      <c r="F82"/>
      <c r="G82"/>
      <c r="H82"/>
      <c r="I82"/>
      <c r="J82"/>
    </row>
    <row r="83" spans="1:10" x14ac:dyDescent="0.15">
      <c r="A83"/>
      <c r="B83"/>
      <c r="D83"/>
      <c r="E83"/>
      <c r="F83"/>
      <c r="G83"/>
      <c r="H83"/>
      <c r="I83"/>
      <c r="J83"/>
    </row>
    <row r="84" spans="1:10" x14ac:dyDescent="0.15">
      <c r="A84"/>
      <c r="B84"/>
      <c r="D84"/>
      <c r="E84"/>
      <c r="F84"/>
      <c r="G84"/>
      <c r="H84"/>
      <c r="I84"/>
      <c r="J84"/>
    </row>
    <row r="85" spans="1:10" x14ac:dyDescent="0.15">
      <c r="A85"/>
      <c r="B85"/>
      <c r="D85"/>
      <c r="E85"/>
      <c r="F85"/>
      <c r="G85"/>
      <c r="H85"/>
      <c r="I85"/>
      <c r="J85"/>
    </row>
    <row r="86" spans="1:10" x14ac:dyDescent="0.15">
      <c r="A86"/>
      <c r="B86"/>
      <c r="D86"/>
      <c r="E86"/>
      <c r="F86"/>
      <c r="G86"/>
      <c r="H86"/>
      <c r="I86"/>
      <c r="J86"/>
    </row>
    <row r="87" spans="1:10" x14ac:dyDescent="0.15">
      <c r="A87"/>
      <c r="B87"/>
      <c r="D87"/>
      <c r="E87"/>
      <c r="F87"/>
      <c r="G87"/>
      <c r="H87"/>
      <c r="I87"/>
      <c r="J87"/>
    </row>
    <row r="88" spans="1:10" x14ac:dyDescent="0.15">
      <c r="A88"/>
      <c r="B88"/>
      <c r="D88"/>
      <c r="E88"/>
      <c r="F88"/>
      <c r="G88"/>
      <c r="H88"/>
      <c r="I88"/>
      <c r="J88"/>
    </row>
    <row r="89" spans="1:10" x14ac:dyDescent="0.15">
      <c r="A89"/>
      <c r="B89"/>
      <c r="D89"/>
      <c r="E89"/>
      <c r="F89"/>
      <c r="G89"/>
      <c r="H89"/>
      <c r="I89"/>
      <c r="J89"/>
    </row>
    <row r="90" spans="1:10" x14ac:dyDescent="0.15">
      <c r="A90"/>
      <c r="B90"/>
      <c r="D90"/>
      <c r="E90"/>
      <c r="F90"/>
      <c r="G90"/>
      <c r="H90"/>
      <c r="I90"/>
      <c r="J90"/>
    </row>
    <row r="91" spans="1:10" x14ac:dyDescent="0.15">
      <c r="A91"/>
      <c r="B91"/>
      <c r="D91"/>
      <c r="E91"/>
      <c r="F91"/>
      <c r="G91"/>
      <c r="H91"/>
      <c r="I91"/>
      <c r="J91"/>
    </row>
    <row r="92" spans="1:10" x14ac:dyDescent="0.15">
      <c r="A92"/>
      <c r="B92"/>
      <c r="D92"/>
      <c r="E92"/>
      <c r="F92"/>
      <c r="G92"/>
      <c r="H92"/>
      <c r="I92"/>
      <c r="J92"/>
    </row>
    <row r="93" spans="1:10" x14ac:dyDescent="0.15">
      <c r="A93"/>
      <c r="B93"/>
      <c r="D93"/>
      <c r="E93"/>
      <c r="F93"/>
      <c r="G93"/>
      <c r="H93"/>
      <c r="I93"/>
      <c r="J93"/>
    </row>
    <row r="94" spans="1:10" x14ac:dyDescent="0.15">
      <c r="A94"/>
      <c r="B94"/>
      <c r="D94"/>
      <c r="E94"/>
      <c r="F94"/>
      <c r="G94"/>
      <c r="H94"/>
      <c r="I94"/>
      <c r="J94"/>
    </row>
    <row r="95" spans="1:10" x14ac:dyDescent="0.15">
      <c r="A95"/>
      <c r="B95"/>
      <c r="D95"/>
      <c r="E95"/>
      <c r="F95"/>
      <c r="G95"/>
      <c r="H95"/>
      <c r="I95"/>
      <c r="J95"/>
    </row>
    <row r="96" spans="1:10" x14ac:dyDescent="0.15">
      <c r="A96"/>
      <c r="B96"/>
      <c r="D96"/>
      <c r="E96"/>
      <c r="F96"/>
      <c r="G96"/>
      <c r="H96"/>
      <c r="I96"/>
      <c r="J96"/>
    </row>
    <row r="97" spans="1:10" x14ac:dyDescent="0.15">
      <c r="A97"/>
      <c r="B97"/>
      <c r="D97"/>
      <c r="E97"/>
      <c r="F97"/>
      <c r="G97"/>
      <c r="H97"/>
      <c r="I97"/>
      <c r="J97"/>
    </row>
  </sheetData>
  <autoFilter ref="A1:K60" xr:uid="{00000000-0009-0000-0000-000001000000}">
    <sortState ref="A2:K60">
      <sortCondition descending="1" ref="K1:K60"/>
    </sortState>
  </autoFilter>
  <phoneticPr fontId="1"/>
  <conditionalFormatting sqref="D53">
    <cfRule type="cellIs" dxfId="66" priority="22" stopIfTrue="1" operator="equal">
      <formula>10</formula>
    </cfRule>
  </conditionalFormatting>
  <conditionalFormatting sqref="C2:C60">
    <cfRule type="containsText" dxfId="65" priority="2" operator="containsText" text="立命館">
      <formula>NOT(ISERROR(SEARCH("立命館",C2)))</formula>
    </cfRule>
    <cfRule type="containsText" dxfId="64" priority="3" operator="containsText" text="同志社">
      <formula>NOT(ISERROR(SEARCH("同志社",C2)))</formula>
    </cfRule>
    <cfRule type="containsText" dxfId="63" priority="4" operator="containsText" text="甲南">
      <formula>NOT(ISERROR(SEARCH("甲南",C2)))</formula>
    </cfRule>
    <cfRule type="containsText" dxfId="62" priority="5" operator="containsText" text="京都大学">
      <formula>NOT(ISERROR(SEARCH("京都大学",C2)))</formula>
    </cfRule>
    <cfRule type="containsText" dxfId="61" priority="6" operator="containsText" text="京都産業">
      <formula>NOT(ISERROR(SEARCH("京都産業",C2)))</formula>
    </cfRule>
    <cfRule type="containsText" dxfId="60" priority="7" operator="containsText" text="関西大学">
      <formula>NOT(ISERROR(SEARCH("関西大学",C2)))</formula>
    </cfRule>
    <cfRule type="containsText" dxfId="59" priority="8" operator="containsText" text="関西学院">
      <formula>NOT(ISERROR(SEARCH("関西学院",C2)))</formula>
    </cfRule>
    <cfRule type="containsText" dxfId="58" priority="9" operator="containsText" text="大阪大学">
      <formula>NOT(ISERROR(SEARCH("大阪大学",C2)))</formula>
    </cfRule>
    <cfRule type="containsText" dxfId="57" priority="10" operator="containsText" text="大阪産業">
      <formula>NOT(ISERROR(SEARCH("大阪産業",C2)))</formula>
    </cfRule>
  </conditionalFormatting>
  <conditionalFormatting sqref="C2:C60">
    <cfRule type="containsText" dxfId="56" priority="1" operator="containsText" text="近畿大学">
      <formula>NOT(ISERROR(SEARCH("近畿大学",C2)))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M164"/>
  <sheetViews>
    <sheetView topLeftCell="AD1" zoomScale="96" zoomScaleNormal="96" workbookViewId="0">
      <selection activeCell="BE5" sqref="BE5"/>
    </sheetView>
  </sheetViews>
  <sheetFormatPr defaultRowHeight="13.5" x14ac:dyDescent="0.15"/>
  <cols>
    <col min="1" max="1" width="9.375" bestFit="1" customWidth="1"/>
    <col min="2" max="2" width="7.125" bestFit="1" customWidth="1"/>
    <col min="3" max="6" width="3.625" bestFit="1" customWidth="1"/>
    <col min="7" max="7" width="5.25" bestFit="1" customWidth="1"/>
    <col min="8" max="8" width="3.625" bestFit="1" customWidth="1"/>
    <col min="9" max="9" width="5.25" bestFit="1" customWidth="1"/>
    <col min="10" max="10" width="2.625" bestFit="1" customWidth="1"/>
    <col min="11" max="11" width="5.25" bestFit="1" customWidth="1"/>
    <col min="12" max="12" width="5.625" bestFit="1" customWidth="1"/>
    <col min="13" max="13" width="11.75" bestFit="1" customWidth="1"/>
    <col min="14" max="14" width="7.125" bestFit="1" customWidth="1"/>
    <col min="15" max="18" width="3.625" bestFit="1" customWidth="1"/>
    <col min="19" max="19" width="5.25" bestFit="1" customWidth="1"/>
    <col min="20" max="20" width="3.625" bestFit="1" customWidth="1"/>
    <col min="21" max="21" width="5.25" bestFit="1" customWidth="1"/>
    <col min="22" max="22" width="2.625" bestFit="1" customWidth="1"/>
    <col min="23" max="23" width="5.25" bestFit="1" customWidth="1"/>
    <col min="24" max="24" width="3" bestFit="1" customWidth="1"/>
    <col min="25" max="25" width="10.125" bestFit="1" customWidth="1"/>
    <col min="26" max="26" width="7.125" bestFit="1" customWidth="1"/>
    <col min="27" max="32" width="3.625" bestFit="1" customWidth="1"/>
    <col min="33" max="33" width="5.25" bestFit="1" customWidth="1"/>
    <col min="34" max="34" width="3.625" bestFit="1" customWidth="1"/>
    <col min="35" max="35" width="5.25" bestFit="1" customWidth="1"/>
    <col min="36" max="38" width="3.625" bestFit="1" customWidth="1"/>
    <col min="39" max="39" width="5.25" bestFit="1" customWidth="1"/>
    <col min="40" max="40" width="2.625" bestFit="1" customWidth="1"/>
    <col min="41" max="41" width="5.25" bestFit="1" customWidth="1"/>
    <col min="42" max="42" width="5.625" bestFit="1" customWidth="1"/>
    <col min="43" max="43" width="9.75" bestFit="1" customWidth="1"/>
    <col min="44" max="44" width="7.125" bestFit="1" customWidth="1"/>
    <col min="45" max="50" width="3.625" bestFit="1" customWidth="1"/>
    <col min="51" max="51" width="5.25" bestFit="1" customWidth="1"/>
    <col min="52" max="52" width="2.625" bestFit="1" customWidth="1"/>
    <col min="53" max="53" width="5.25" bestFit="1" customWidth="1"/>
    <col min="54" max="54" width="3.875" bestFit="1" customWidth="1"/>
    <col min="55" max="55" width="5.625" bestFit="1" customWidth="1"/>
    <col min="56" max="56" width="13.375" bestFit="1" customWidth="1"/>
    <col min="57" max="57" width="7.125" bestFit="1" customWidth="1"/>
    <col min="58" max="61" width="3.625" bestFit="1" customWidth="1"/>
    <col min="62" max="62" width="5.25" bestFit="1" customWidth="1"/>
    <col min="63" max="63" width="3.125" customWidth="1"/>
    <col min="64" max="64" width="5.25" bestFit="1" customWidth="1"/>
    <col min="65" max="65" width="3.875" bestFit="1" customWidth="1"/>
    <col min="66" max="66" width="4.625" customWidth="1"/>
    <col min="67" max="67" width="3.875" bestFit="1" customWidth="1"/>
    <col min="68" max="68" width="4.625" customWidth="1"/>
    <col min="69" max="69" width="5.625" bestFit="1" customWidth="1"/>
    <col min="70" max="70" width="3" bestFit="1" customWidth="1"/>
    <col min="71" max="71" width="5.625" bestFit="1" customWidth="1"/>
  </cols>
  <sheetData>
    <row r="1" spans="1:65" x14ac:dyDescent="0.15">
      <c r="A1" t="s">
        <v>41</v>
      </c>
      <c r="M1" t="s">
        <v>42</v>
      </c>
      <c r="Y1" t="s">
        <v>43</v>
      </c>
      <c r="AQ1" t="s">
        <v>44</v>
      </c>
      <c r="BD1" s="13" t="s">
        <v>30</v>
      </c>
      <c r="BE1" s="13"/>
      <c r="BF1" s="13"/>
      <c r="BG1" s="13"/>
      <c r="BH1" s="13"/>
      <c r="BI1" s="13"/>
    </row>
    <row r="2" spans="1:65" x14ac:dyDescent="0.15">
      <c r="A2" t="s">
        <v>25</v>
      </c>
      <c r="M2" t="s">
        <v>26</v>
      </c>
      <c r="Y2" t="s">
        <v>28</v>
      </c>
      <c r="AP2" s="13"/>
      <c r="AQ2" t="s">
        <v>57</v>
      </c>
      <c r="BD2" s="13" t="s">
        <v>59</v>
      </c>
      <c r="BE2" s="13"/>
      <c r="BF2" s="13"/>
      <c r="BG2" s="13"/>
      <c r="BH2" s="13"/>
      <c r="BI2" s="13"/>
      <c r="BJ2" s="13"/>
      <c r="BK2" s="13"/>
      <c r="BL2" s="13"/>
    </row>
    <row r="3" spans="1:65" ht="14.25" thickBot="1" x14ac:dyDescent="0.2">
      <c r="A3" s="9" t="s">
        <v>14</v>
      </c>
      <c r="B3" s="9" t="s">
        <v>15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23</v>
      </c>
      <c r="H3" s="9" t="s">
        <v>24</v>
      </c>
      <c r="I3" s="9" t="s">
        <v>21</v>
      </c>
      <c r="J3" s="9" t="s">
        <v>22</v>
      </c>
      <c r="K3" s="11" t="s">
        <v>45</v>
      </c>
      <c r="M3" s="9" t="s">
        <v>14</v>
      </c>
      <c r="N3" s="9" t="s">
        <v>15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23</v>
      </c>
      <c r="T3" s="9" t="s">
        <v>24</v>
      </c>
      <c r="U3" s="9" t="s">
        <v>21</v>
      </c>
      <c r="V3" s="9" t="s">
        <v>22</v>
      </c>
      <c r="W3" s="11" t="s">
        <v>45</v>
      </c>
      <c r="Y3" s="9" t="s">
        <v>14</v>
      </c>
      <c r="Z3" s="9" t="s">
        <v>15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11" t="s">
        <v>17</v>
      </c>
      <c r="AJ3" s="11" t="s">
        <v>18</v>
      </c>
      <c r="AK3" s="11" t="s">
        <v>19</v>
      </c>
      <c r="AL3" s="11" t="s">
        <v>20</v>
      </c>
      <c r="AM3" s="9" t="s">
        <v>21</v>
      </c>
      <c r="AN3" s="9" t="s">
        <v>22</v>
      </c>
      <c r="AO3" s="16" t="s">
        <v>45</v>
      </c>
      <c r="AP3" s="15"/>
      <c r="AQ3" s="9" t="s">
        <v>14</v>
      </c>
      <c r="AR3" s="9" t="s">
        <v>15</v>
      </c>
      <c r="AS3" s="9" t="s">
        <v>17</v>
      </c>
      <c r="AT3" s="9" t="s">
        <v>18</v>
      </c>
      <c r="AU3" s="9" t="s">
        <v>19</v>
      </c>
      <c r="AV3" s="9" t="s">
        <v>20</v>
      </c>
      <c r="AW3" s="9" t="s">
        <v>23</v>
      </c>
      <c r="AX3" s="9" t="s">
        <v>24</v>
      </c>
      <c r="AY3" s="9" t="s">
        <v>21</v>
      </c>
      <c r="AZ3" s="9" t="s">
        <v>22</v>
      </c>
      <c r="BA3" s="11" t="s">
        <v>45</v>
      </c>
      <c r="BD3" s="9" t="s">
        <v>14</v>
      </c>
      <c r="BE3" s="9" t="s">
        <v>15</v>
      </c>
      <c r="BF3" s="9" t="s">
        <v>17</v>
      </c>
      <c r="BG3" s="9" t="s">
        <v>18</v>
      </c>
      <c r="BH3" s="9" t="s">
        <v>19</v>
      </c>
      <c r="BI3" s="9" t="s">
        <v>20</v>
      </c>
      <c r="BJ3" s="9" t="s">
        <v>21</v>
      </c>
      <c r="BK3" s="9" t="s">
        <v>22</v>
      </c>
      <c r="BL3" s="11" t="s">
        <v>45</v>
      </c>
    </row>
    <row r="4" spans="1:65" ht="15" thickBot="1" x14ac:dyDescent="0.2">
      <c r="A4" s="161" t="s">
        <v>253</v>
      </c>
      <c r="B4" s="161" t="s">
        <v>382</v>
      </c>
      <c r="C4" s="161">
        <v>103.7</v>
      </c>
      <c r="D4" s="161">
        <v>105.1</v>
      </c>
      <c r="E4" s="161">
        <v>103.4</v>
      </c>
      <c r="F4" s="161">
        <v>103.7</v>
      </c>
      <c r="G4" s="161">
        <v>103.1</v>
      </c>
      <c r="H4" s="161">
        <v>102</v>
      </c>
      <c r="I4" s="161">
        <v>621</v>
      </c>
      <c r="J4" s="161">
        <v>47</v>
      </c>
      <c r="K4" s="167"/>
      <c r="M4" s="161" t="s">
        <v>325</v>
      </c>
      <c r="N4" s="161" t="s">
        <v>383</v>
      </c>
      <c r="O4" s="161">
        <v>94</v>
      </c>
      <c r="P4" s="161">
        <v>90</v>
      </c>
      <c r="Q4" s="161">
        <v>87</v>
      </c>
      <c r="R4" s="161">
        <v>92</v>
      </c>
      <c r="S4" s="161">
        <v>92</v>
      </c>
      <c r="T4" s="161">
        <v>93</v>
      </c>
      <c r="U4" s="161">
        <v>548</v>
      </c>
      <c r="V4" s="161">
        <v>8</v>
      </c>
      <c r="W4" s="167"/>
      <c r="Y4" s="161" t="s">
        <v>253</v>
      </c>
      <c r="Z4" s="161" t="s">
        <v>382</v>
      </c>
      <c r="AA4" s="161">
        <v>94</v>
      </c>
      <c r="AB4" s="161">
        <v>94</v>
      </c>
      <c r="AC4" s="161">
        <v>93</v>
      </c>
      <c r="AD4" s="161">
        <v>89</v>
      </c>
      <c r="AE4" s="161">
        <v>96</v>
      </c>
      <c r="AF4" s="161">
        <v>94</v>
      </c>
      <c r="AG4" s="161">
        <v>98</v>
      </c>
      <c r="AH4" s="161">
        <v>98</v>
      </c>
      <c r="AI4" s="167">
        <v>91</v>
      </c>
      <c r="AJ4" s="167">
        <v>91</v>
      </c>
      <c r="AK4" s="167">
        <v>98</v>
      </c>
      <c r="AL4" s="167">
        <v>88</v>
      </c>
      <c r="AM4" s="161">
        <v>1124</v>
      </c>
      <c r="AN4" s="161">
        <v>34</v>
      </c>
      <c r="AO4" s="16"/>
      <c r="AP4" s="18"/>
      <c r="AQ4" s="161" t="s">
        <v>256</v>
      </c>
      <c r="AR4" s="161" t="s">
        <v>384</v>
      </c>
      <c r="AS4" s="161">
        <v>100.6</v>
      </c>
      <c r="AT4" s="161">
        <v>99.6</v>
      </c>
      <c r="AU4" s="161">
        <v>101.4</v>
      </c>
      <c r="AV4" s="161">
        <v>102.4</v>
      </c>
      <c r="AW4" s="161">
        <v>102.1</v>
      </c>
      <c r="AX4" s="161">
        <v>97.6</v>
      </c>
      <c r="AY4" s="161">
        <v>603.70000000000005</v>
      </c>
      <c r="AZ4" s="161">
        <v>25</v>
      </c>
      <c r="BA4" s="167"/>
      <c r="BD4" s="184" t="s">
        <v>325</v>
      </c>
      <c r="BE4" s="184" t="s">
        <v>423</v>
      </c>
      <c r="BF4" s="185">
        <v>94</v>
      </c>
      <c r="BG4" s="185">
        <v>92</v>
      </c>
      <c r="BH4" s="185">
        <v>94</v>
      </c>
      <c r="BI4" s="185">
        <v>87</v>
      </c>
      <c r="BJ4" s="185">
        <v>94</v>
      </c>
      <c r="BK4" s="185">
        <v>91</v>
      </c>
      <c r="BL4" s="186">
        <v>552</v>
      </c>
      <c r="BM4" s="187">
        <v>12</v>
      </c>
    </row>
    <row r="5" spans="1:65" ht="15" thickBot="1" x14ac:dyDescent="0.2">
      <c r="A5" s="161" t="s">
        <v>511</v>
      </c>
      <c r="B5" s="161" t="s">
        <v>383</v>
      </c>
      <c r="C5" s="161">
        <v>101.4</v>
      </c>
      <c r="D5" s="161">
        <v>99.8</v>
      </c>
      <c r="E5" s="161">
        <v>102.4</v>
      </c>
      <c r="F5" s="161">
        <v>101.4</v>
      </c>
      <c r="G5" s="161">
        <v>102.6</v>
      </c>
      <c r="H5" s="161">
        <v>98.7</v>
      </c>
      <c r="I5" s="161">
        <v>606.29999999999995</v>
      </c>
      <c r="J5" s="161">
        <v>31</v>
      </c>
      <c r="K5" s="167"/>
      <c r="M5" s="161" t="s">
        <v>326</v>
      </c>
      <c r="N5" s="161" t="s">
        <v>384</v>
      </c>
      <c r="O5" s="161">
        <v>92</v>
      </c>
      <c r="P5" s="161">
        <v>93</v>
      </c>
      <c r="Q5" s="161">
        <v>87</v>
      </c>
      <c r="R5" s="161">
        <v>91</v>
      </c>
      <c r="S5" s="161">
        <v>92</v>
      </c>
      <c r="T5" s="161">
        <v>90</v>
      </c>
      <c r="U5" s="161">
        <v>545</v>
      </c>
      <c r="V5" s="161">
        <v>3</v>
      </c>
      <c r="W5" s="167"/>
      <c r="Y5" s="161" t="s">
        <v>511</v>
      </c>
      <c r="Z5" s="161" t="s">
        <v>383</v>
      </c>
      <c r="AA5" s="161">
        <v>88</v>
      </c>
      <c r="AB5" s="161">
        <v>89</v>
      </c>
      <c r="AC5" s="161">
        <v>91</v>
      </c>
      <c r="AD5" s="161">
        <v>93</v>
      </c>
      <c r="AE5" s="161">
        <v>97</v>
      </c>
      <c r="AF5" s="161">
        <v>94</v>
      </c>
      <c r="AG5" s="161">
        <v>93</v>
      </c>
      <c r="AH5" s="161">
        <v>98</v>
      </c>
      <c r="AI5" s="167">
        <v>94</v>
      </c>
      <c r="AJ5" s="167">
        <v>91</v>
      </c>
      <c r="AK5" s="167">
        <v>87</v>
      </c>
      <c r="AL5" s="167">
        <v>90</v>
      </c>
      <c r="AM5" s="161">
        <v>1105</v>
      </c>
      <c r="AN5" s="161">
        <v>29</v>
      </c>
      <c r="AO5" s="16"/>
      <c r="AP5" s="18"/>
      <c r="AQ5" s="161" t="s">
        <v>259</v>
      </c>
      <c r="AR5" s="161" t="s">
        <v>387</v>
      </c>
      <c r="AS5" s="161">
        <v>100.9</v>
      </c>
      <c r="AT5" s="161">
        <v>102.9</v>
      </c>
      <c r="AU5" s="161">
        <v>98.7</v>
      </c>
      <c r="AV5" s="161">
        <v>96.6</v>
      </c>
      <c r="AW5" s="161">
        <v>102.2</v>
      </c>
      <c r="AX5" s="161">
        <v>98.6</v>
      </c>
      <c r="AY5" s="161">
        <v>599.9</v>
      </c>
      <c r="AZ5" s="161">
        <v>21</v>
      </c>
      <c r="BA5" s="167"/>
      <c r="BD5" s="184" t="s">
        <v>326</v>
      </c>
      <c r="BE5" s="184" t="s">
        <v>417</v>
      </c>
      <c r="BF5" s="185">
        <v>88</v>
      </c>
      <c r="BG5" s="185">
        <v>96</v>
      </c>
      <c r="BH5" s="185">
        <v>88</v>
      </c>
      <c r="BI5" s="185">
        <v>92</v>
      </c>
      <c r="BJ5" s="185">
        <v>95</v>
      </c>
      <c r="BK5" s="185">
        <v>88</v>
      </c>
      <c r="BL5" s="186">
        <v>547</v>
      </c>
      <c r="BM5" s="187">
        <v>6</v>
      </c>
    </row>
    <row r="6" spans="1:65" ht="15" thickBot="1" x14ac:dyDescent="0.2">
      <c r="A6" s="161" t="s">
        <v>265</v>
      </c>
      <c r="B6" s="161" t="s">
        <v>382</v>
      </c>
      <c r="C6" s="161">
        <v>102.1</v>
      </c>
      <c r="D6" s="161">
        <v>102.6</v>
      </c>
      <c r="E6" s="161">
        <v>98.2</v>
      </c>
      <c r="F6" s="161">
        <v>99.4</v>
      </c>
      <c r="G6" s="161">
        <v>103.6</v>
      </c>
      <c r="H6" s="161">
        <v>99.2</v>
      </c>
      <c r="I6" s="161">
        <v>605.1</v>
      </c>
      <c r="J6" s="161">
        <v>29</v>
      </c>
      <c r="K6" s="167"/>
      <c r="M6" s="9" t="s">
        <v>327</v>
      </c>
      <c r="N6" s="9" t="s">
        <v>385</v>
      </c>
      <c r="O6" s="9">
        <v>93</v>
      </c>
      <c r="P6" s="9">
        <v>85</v>
      </c>
      <c r="Q6" s="9">
        <v>85</v>
      </c>
      <c r="R6" s="9">
        <v>84</v>
      </c>
      <c r="S6" s="9">
        <v>89</v>
      </c>
      <c r="T6" s="9">
        <v>82</v>
      </c>
      <c r="U6" s="9">
        <v>518</v>
      </c>
      <c r="V6" s="9">
        <v>4</v>
      </c>
      <c r="W6" s="9"/>
      <c r="Y6" s="161" t="s">
        <v>254</v>
      </c>
      <c r="Z6" s="161" t="s">
        <v>383</v>
      </c>
      <c r="AA6" s="161">
        <v>92</v>
      </c>
      <c r="AB6" s="161">
        <v>93</v>
      </c>
      <c r="AC6" s="161">
        <v>91</v>
      </c>
      <c r="AD6" s="161">
        <v>95</v>
      </c>
      <c r="AE6" s="161">
        <v>91</v>
      </c>
      <c r="AF6" s="161">
        <v>93</v>
      </c>
      <c r="AG6" s="161">
        <v>96</v>
      </c>
      <c r="AH6" s="161">
        <v>96</v>
      </c>
      <c r="AI6" s="167">
        <v>90</v>
      </c>
      <c r="AJ6" s="167">
        <v>92</v>
      </c>
      <c r="AK6" s="167">
        <v>88</v>
      </c>
      <c r="AL6" s="167">
        <v>93</v>
      </c>
      <c r="AM6" s="161">
        <v>1110</v>
      </c>
      <c r="AN6" s="161">
        <v>26</v>
      </c>
      <c r="AO6" s="16"/>
      <c r="AP6" s="13"/>
      <c r="AQ6" s="161" t="s">
        <v>254</v>
      </c>
      <c r="AR6" s="161" t="s">
        <v>383</v>
      </c>
      <c r="AS6" s="161">
        <v>98.3</v>
      </c>
      <c r="AT6" s="161">
        <v>97.1</v>
      </c>
      <c r="AU6" s="161">
        <v>98.6</v>
      </c>
      <c r="AV6" s="161">
        <v>100</v>
      </c>
      <c r="AW6" s="161">
        <v>100.7</v>
      </c>
      <c r="AX6" s="161">
        <v>101.3</v>
      </c>
      <c r="AY6" s="161">
        <v>596</v>
      </c>
      <c r="AZ6" s="161">
        <v>13</v>
      </c>
      <c r="BA6" s="167"/>
      <c r="BD6" s="39" t="s">
        <v>329</v>
      </c>
      <c r="BE6" s="184" t="s">
        <v>419</v>
      </c>
      <c r="BF6" s="185">
        <v>90</v>
      </c>
      <c r="BG6" s="185">
        <v>90</v>
      </c>
      <c r="BH6" s="185">
        <v>88</v>
      </c>
      <c r="BI6" s="185">
        <v>89</v>
      </c>
      <c r="BJ6" s="185">
        <v>92</v>
      </c>
      <c r="BK6" s="185">
        <v>91</v>
      </c>
      <c r="BL6" s="186">
        <v>540</v>
      </c>
      <c r="BM6" s="187">
        <v>8</v>
      </c>
    </row>
    <row r="7" spans="1:65" ht="15" thickBot="1" x14ac:dyDescent="0.2">
      <c r="A7" s="156" t="s">
        <v>257</v>
      </c>
      <c r="B7" s="161" t="s">
        <v>385</v>
      </c>
      <c r="C7" s="161">
        <v>102.6</v>
      </c>
      <c r="D7" s="161">
        <v>98.5</v>
      </c>
      <c r="E7" s="161">
        <v>99.3</v>
      </c>
      <c r="F7" s="161">
        <v>101.9</v>
      </c>
      <c r="G7" s="161">
        <v>102.1</v>
      </c>
      <c r="H7" s="161">
        <v>99.5</v>
      </c>
      <c r="I7" s="161">
        <v>603.9</v>
      </c>
      <c r="J7" s="161">
        <v>26</v>
      </c>
      <c r="K7" s="167"/>
      <c r="M7" s="9" t="s">
        <v>259</v>
      </c>
      <c r="N7" s="9" t="s">
        <v>387</v>
      </c>
      <c r="O7" s="9">
        <v>86</v>
      </c>
      <c r="P7" s="9">
        <v>87</v>
      </c>
      <c r="Q7" s="9">
        <v>79</v>
      </c>
      <c r="R7" s="9">
        <v>81</v>
      </c>
      <c r="S7" s="9">
        <v>83</v>
      </c>
      <c r="T7" s="9">
        <v>76</v>
      </c>
      <c r="U7" s="9">
        <v>492</v>
      </c>
      <c r="V7" s="9">
        <v>2</v>
      </c>
      <c r="W7" s="9"/>
      <c r="Y7" s="161" t="s">
        <v>265</v>
      </c>
      <c r="Z7" s="161" t="s">
        <v>382</v>
      </c>
      <c r="AA7" s="161">
        <v>92</v>
      </c>
      <c r="AB7" s="161">
        <v>90</v>
      </c>
      <c r="AC7" s="161">
        <v>90</v>
      </c>
      <c r="AD7" s="161">
        <v>92</v>
      </c>
      <c r="AE7" s="161">
        <v>95</v>
      </c>
      <c r="AF7" s="161">
        <v>97</v>
      </c>
      <c r="AG7" s="161">
        <v>94</v>
      </c>
      <c r="AH7" s="161">
        <v>96</v>
      </c>
      <c r="AI7" s="167">
        <v>89</v>
      </c>
      <c r="AJ7" s="167">
        <v>84</v>
      </c>
      <c r="AK7" s="167">
        <v>87</v>
      </c>
      <c r="AL7" s="167">
        <v>86</v>
      </c>
      <c r="AM7" s="161">
        <v>1092</v>
      </c>
      <c r="AN7" s="161">
        <v>24</v>
      </c>
      <c r="AO7" s="16"/>
      <c r="AP7" s="13"/>
      <c r="AQ7" s="161" t="s">
        <v>474</v>
      </c>
      <c r="AR7" s="161" t="s">
        <v>385</v>
      </c>
      <c r="AS7" s="161">
        <v>100.4</v>
      </c>
      <c r="AT7" s="161">
        <v>99.1</v>
      </c>
      <c r="AU7" s="161">
        <v>98</v>
      </c>
      <c r="AV7" s="161">
        <v>99.1</v>
      </c>
      <c r="AW7" s="161">
        <v>99.8</v>
      </c>
      <c r="AX7" s="161">
        <v>98.6</v>
      </c>
      <c r="AY7" s="161">
        <v>595</v>
      </c>
      <c r="AZ7" s="161">
        <v>15</v>
      </c>
      <c r="BA7" s="167"/>
      <c r="BD7" s="184" t="s">
        <v>546</v>
      </c>
      <c r="BE7" s="184" t="s">
        <v>547</v>
      </c>
      <c r="BF7" s="185">
        <v>90</v>
      </c>
      <c r="BG7" s="185">
        <v>92</v>
      </c>
      <c r="BH7" s="185">
        <v>85</v>
      </c>
      <c r="BI7" s="185">
        <v>90</v>
      </c>
      <c r="BJ7" s="185">
        <v>89</v>
      </c>
      <c r="BK7" s="185">
        <v>87</v>
      </c>
      <c r="BL7" s="186">
        <v>533</v>
      </c>
      <c r="BM7" s="187">
        <v>6</v>
      </c>
    </row>
    <row r="8" spans="1:65" ht="15" thickBot="1" x14ac:dyDescent="0.2">
      <c r="A8" s="161" t="s">
        <v>119</v>
      </c>
      <c r="B8" s="161" t="s">
        <v>382</v>
      </c>
      <c r="C8" s="161">
        <v>102.7</v>
      </c>
      <c r="D8" s="161">
        <v>102</v>
      </c>
      <c r="E8" s="161">
        <v>100.1</v>
      </c>
      <c r="F8" s="161">
        <v>100.1</v>
      </c>
      <c r="G8" s="161">
        <v>98.7</v>
      </c>
      <c r="H8" s="161">
        <v>102.3</v>
      </c>
      <c r="I8" s="161">
        <v>605.9</v>
      </c>
      <c r="J8" s="161">
        <v>29</v>
      </c>
      <c r="K8" s="167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Y8" s="161" t="s">
        <v>256</v>
      </c>
      <c r="Z8" s="161" t="s">
        <v>384</v>
      </c>
      <c r="AA8" s="161">
        <v>94</v>
      </c>
      <c r="AB8" s="161">
        <v>94</v>
      </c>
      <c r="AC8" s="161">
        <v>92</v>
      </c>
      <c r="AD8" s="161">
        <v>93</v>
      </c>
      <c r="AE8" s="161">
        <v>95</v>
      </c>
      <c r="AF8" s="161">
        <v>95</v>
      </c>
      <c r="AG8" s="161">
        <v>98</v>
      </c>
      <c r="AH8" s="161">
        <v>96</v>
      </c>
      <c r="AI8" s="167">
        <v>80</v>
      </c>
      <c r="AJ8" s="167">
        <v>92</v>
      </c>
      <c r="AK8" s="167">
        <v>86</v>
      </c>
      <c r="AL8" s="167">
        <v>89</v>
      </c>
      <c r="AM8" s="161">
        <v>1104</v>
      </c>
      <c r="AN8" s="161">
        <v>33</v>
      </c>
      <c r="AO8" s="16"/>
      <c r="AQ8" s="161" t="s">
        <v>268</v>
      </c>
      <c r="AR8" s="161" t="s">
        <v>390</v>
      </c>
      <c r="AS8" s="161">
        <v>99.6</v>
      </c>
      <c r="AT8" s="161">
        <v>100.5</v>
      </c>
      <c r="AU8" s="161">
        <v>95.8</v>
      </c>
      <c r="AV8" s="161">
        <v>100.2</v>
      </c>
      <c r="AW8" s="161">
        <v>99.6</v>
      </c>
      <c r="AX8" s="161">
        <v>95.9</v>
      </c>
      <c r="AY8" s="161">
        <v>591.6</v>
      </c>
      <c r="AZ8" s="161">
        <v>12</v>
      </c>
      <c r="BA8" s="167"/>
      <c r="BD8" s="184" t="s">
        <v>217</v>
      </c>
      <c r="BE8" s="184" t="s">
        <v>248</v>
      </c>
      <c r="BF8" s="185">
        <v>84</v>
      </c>
      <c r="BG8" s="185">
        <v>89</v>
      </c>
      <c r="BH8" s="185">
        <v>87</v>
      </c>
      <c r="BI8" s="185">
        <v>87</v>
      </c>
      <c r="BJ8" s="185">
        <v>89</v>
      </c>
      <c r="BK8" s="185">
        <v>90</v>
      </c>
      <c r="BL8" s="186">
        <v>526</v>
      </c>
      <c r="BM8" s="187">
        <v>2</v>
      </c>
    </row>
    <row r="9" spans="1:65" ht="15" thickBot="1" x14ac:dyDescent="0.2">
      <c r="A9" s="161" t="s">
        <v>273</v>
      </c>
      <c r="B9" s="161" t="s">
        <v>388</v>
      </c>
      <c r="C9" s="161">
        <v>99.5</v>
      </c>
      <c r="D9" s="161">
        <v>100.6</v>
      </c>
      <c r="E9" s="161">
        <v>103.1</v>
      </c>
      <c r="F9" s="161">
        <v>101.8</v>
      </c>
      <c r="G9" s="161">
        <v>99.7</v>
      </c>
      <c r="H9" s="161">
        <v>102.7</v>
      </c>
      <c r="I9" s="161">
        <v>607.4</v>
      </c>
      <c r="J9" s="161">
        <v>31</v>
      </c>
      <c r="K9" s="167"/>
      <c r="M9" s="12" t="s">
        <v>27</v>
      </c>
      <c r="N9" s="12"/>
      <c r="O9" s="12"/>
      <c r="P9" s="12"/>
      <c r="Q9" s="12"/>
      <c r="R9" s="12"/>
      <c r="S9" s="13"/>
      <c r="T9" s="13"/>
      <c r="U9" s="13"/>
      <c r="V9" s="13"/>
      <c r="W9" s="13"/>
      <c r="Y9" s="161" t="s">
        <v>259</v>
      </c>
      <c r="Z9" s="161" t="s">
        <v>387</v>
      </c>
      <c r="AA9" s="161">
        <v>89</v>
      </c>
      <c r="AB9" s="161">
        <v>87</v>
      </c>
      <c r="AC9" s="161">
        <v>91</v>
      </c>
      <c r="AD9" s="161">
        <v>88</v>
      </c>
      <c r="AE9" s="161">
        <v>98</v>
      </c>
      <c r="AF9" s="161">
        <v>94</v>
      </c>
      <c r="AG9" s="161">
        <v>96</v>
      </c>
      <c r="AH9" s="161">
        <v>98</v>
      </c>
      <c r="AI9" s="167">
        <v>89</v>
      </c>
      <c r="AJ9" s="167">
        <v>92</v>
      </c>
      <c r="AK9" s="167">
        <v>89</v>
      </c>
      <c r="AL9" s="167">
        <v>84</v>
      </c>
      <c r="AM9" s="161">
        <v>1095</v>
      </c>
      <c r="AN9" s="161">
        <v>27</v>
      </c>
      <c r="AO9" s="16"/>
      <c r="AQ9" s="161" t="s">
        <v>281</v>
      </c>
      <c r="AR9" s="161" t="s">
        <v>387</v>
      </c>
      <c r="AS9" s="161">
        <v>98.6</v>
      </c>
      <c r="AT9" s="161">
        <v>97.1</v>
      </c>
      <c r="AU9" s="161">
        <v>96.9</v>
      </c>
      <c r="AV9" s="161">
        <v>98</v>
      </c>
      <c r="AW9" s="161">
        <v>101</v>
      </c>
      <c r="AX9" s="161">
        <v>98.9</v>
      </c>
      <c r="AY9" s="161">
        <v>590.5</v>
      </c>
      <c r="AZ9" s="161">
        <v>20</v>
      </c>
      <c r="BA9" s="167"/>
      <c r="BD9" s="184" t="s">
        <v>215</v>
      </c>
      <c r="BE9" s="184" t="s">
        <v>248</v>
      </c>
      <c r="BF9" s="185">
        <v>89</v>
      </c>
      <c r="BG9" s="185">
        <v>82</v>
      </c>
      <c r="BH9" s="185">
        <v>91</v>
      </c>
      <c r="BI9" s="185">
        <v>89</v>
      </c>
      <c r="BJ9" s="185">
        <v>85</v>
      </c>
      <c r="BK9" s="185">
        <v>83</v>
      </c>
      <c r="BL9" s="186">
        <v>519</v>
      </c>
      <c r="BM9" s="187">
        <v>4</v>
      </c>
    </row>
    <row r="10" spans="1:65" ht="15" thickBot="1" x14ac:dyDescent="0.2">
      <c r="A10" s="161" t="s">
        <v>254</v>
      </c>
      <c r="B10" s="161" t="s">
        <v>383</v>
      </c>
      <c r="C10" s="161">
        <v>99.9</v>
      </c>
      <c r="D10" s="161">
        <v>97.9</v>
      </c>
      <c r="E10" s="161">
        <v>98.1</v>
      </c>
      <c r="F10" s="161">
        <v>103.9</v>
      </c>
      <c r="G10" s="161">
        <v>102.1</v>
      </c>
      <c r="H10" s="161">
        <v>101.1</v>
      </c>
      <c r="I10" s="161">
        <v>603</v>
      </c>
      <c r="J10" s="161">
        <v>31</v>
      </c>
      <c r="K10" s="167"/>
      <c r="M10" s="9" t="s">
        <v>14</v>
      </c>
      <c r="N10" s="9" t="s">
        <v>15</v>
      </c>
      <c r="O10" s="9" t="s">
        <v>17</v>
      </c>
      <c r="P10" s="9" t="s">
        <v>18</v>
      </c>
      <c r="Q10" s="9" t="s">
        <v>19</v>
      </c>
      <c r="R10" s="9" t="s">
        <v>20</v>
      </c>
      <c r="S10" s="9" t="s">
        <v>21</v>
      </c>
      <c r="T10" s="9" t="s">
        <v>22</v>
      </c>
      <c r="U10" s="11" t="s">
        <v>45</v>
      </c>
      <c r="V10" s="13"/>
      <c r="W10" s="13"/>
      <c r="Y10" s="161" t="s">
        <v>266</v>
      </c>
      <c r="Z10" s="161" t="s">
        <v>384</v>
      </c>
      <c r="AA10" s="161">
        <v>87</v>
      </c>
      <c r="AB10" s="161">
        <v>91</v>
      </c>
      <c r="AC10" s="161">
        <v>91</v>
      </c>
      <c r="AD10" s="161">
        <v>93</v>
      </c>
      <c r="AE10" s="161">
        <v>91</v>
      </c>
      <c r="AF10" s="161">
        <v>94</v>
      </c>
      <c r="AG10" s="161">
        <v>95</v>
      </c>
      <c r="AH10" s="161">
        <v>95</v>
      </c>
      <c r="AI10" s="167">
        <v>88</v>
      </c>
      <c r="AJ10" s="167">
        <v>89</v>
      </c>
      <c r="AK10" s="167">
        <v>90</v>
      </c>
      <c r="AL10" s="167">
        <v>89</v>
      </c>
      <c r="AM10" s="161">
        <v>1093</v>
      </c>
      <c r="AN10" s="161">
        <v>27</v>
      </c>
      <c r="AO10" s="16"/>
      <c r="AQ10" s="161" t="s">
        <v>520</v>
      </c>
      <c r="AR10" s="161" t="s">
        <v>383</v>
      </c>
      <c r="AS10" s="161">
        <v>98</v>
      </c>
      <c r="AT10" s="161">
        <v>98.3</v>
      </c>
      <c r="AU10" s="161">
        <v>99.9</v>
      </c>
      <c r="AV10" s="161">
        <v>96.5</v>
      </c>
      <c r="AW10" s="161">
        <v>99.2</v>
      </c>
      <c r="AX10" s="161">
        <v>98.5</v>
      </c>
      <c r="AY10" s="161">
        <v>590.4</v>
      </c>
      <c r="AZ10" s="161">
        <v>13</v>
      </c>
      <c r="BA10" s="167"/>
      <c r="BD10" s="184" t="s">
        <v>548</v>
      </c>
      <c r="BE10" s="184" t="s">
        <v>241</v>
      </c>
      <c r="BF10" s="185">
        <v>92</v>
      </c>
      <c r="BG10" s="185">
        <v>88</v>
      </c>
      <c r="BH10" s="185">
        <v>84</v>
      </c>
      <c r="BI10" s="185">
        <v>83</v>
      </c>
      <c r="BJ10" s="185">
        <v>86</v>
      </c>
      <c r="BK10" s="185">
        <v>86</v>
      </c>
      <c r="BL10" s="186">
        <v>519</v>
      </c>
      <c r="BM10" s="187">
        <v>0</v>
      </c>
    </row>
    <row r="11" spans="1:65" ht="15" thickBot="1" x14ac:dyDescent="0.2">
      <c r="A11" s="161" t="s">
        <v>258</v>
      </c>
      <c r="B11" s="161" t="s">
        <v>386</v>
      </c>
      <c r="C11" s="161">
        <v>99.6</v>
      </c>
      <c r="D11" s="161">
        <v>100.9</v>
      </c>
      <c r="E11" s="161">
        <v>97.6</v>
      </c>
      <c r="F11" s="161">
        <v>102.2</v>
      </c>
      <c r="G11" s="161">
        <v>99.4</v>
      </c>
      <c r="H11" s="161">
        <v>105.6</v>
      </c>
      <c r="I11" s="161">
        <v>605.29999999999995</v>
      </c>
      <c r="J11" s="161">
        <v>31</v>
      </c>
      <c r="K11" s="167"/>
      <c r="M11" s="161" t="s">
        <v>485</v>
      </c>
      <c r="N11" s="161" t="s">
        <v>516</v>
      </c>
      <c r="O11" s="161">
        <v>92</v>
      </c>
      <c r="P11" s="161">
        <v>91</v>
      </c>
      <c r="Q11" s="161">
        <v>91</v>
      </c>
      <c r="R11" s="161">
        <v>94</v>
      </c>
      <c r="S11" s="161">
        <v>90</v>
      </c>
      <c r="T11" s="161">
        <v>93</v>
      </c>
      <c r="U11" s="167">
        <v>551</v>
      </c>
      <c r="V11" s="13">
        <v>13</v>
      </c>
      <c r="W11" s="13"/>
      <c r="Y11" s="161" t="s">
        <v>281</v>
      </c>
      <c r="Z11" s="161" t="s">
        <v>387</v>
      </c>
      <c r="AA11" s="161">
        <v>94</v>
      </c>
      <c r="AB11" s="161">
        <v>93</v>
      </c>
      <c r="AC11" s="161">
        <v>91</v>
      </c>
      <c r="AD11" s="161">
        <v>96</v>
      </c>
      <c r="AE11" s="161">
        <v>97</v>
      </c>
      <c r="AF11" s="161">
        <v>96</v>
      </c>
      <c r="AG11" s="161">
        <v>94</v>
      </c>
      <c r="AH11" s="161">
        <v>93</v>
      </c>
      <c r="AI11" s="167">
        <v>85</v>
      </c>
      <c r="AJ11" s="167">
        <v>86</v>
      </c>
      <c r="AK11" s="167">
        <v>91</v>
      </c>
      <c r="AL11" s="167">
        <v>87</v>
      </c>
      <c r="AM11" s="161">
        <v>1103</v>
      </c>
      <c r="AN11" s="161">
        <v>20</v>
      </c>
      <c r="AO11" s="16"/>
      <c r="AQ11" s="161" t="s">
        <v>270</v>
      </c>
      <c r="AR11" s="161" t="s">
        <v>390</v>
      </c>
      <c r="AS11" s="161">
        <v>99.3</v>
      </c>
      <c r="AT11" s="161">
        <v>99.5</v>
      </c>
      <c r="AU11" s="161">
        <v>99.9</v>
      </c>
      <c r="AV11" s="161">
        <v>97.8</v>
      </c>
      <c r="AW11" s="161">
        <v>96.6</v>
      </c>
      <c r="AX11" s="161">
        <v>97.1</v>
      </c>
      <c r="AY11" s="161">
        <v>590.20000000000005</v>
      </c>
      <c r="AZ11" s="161">
        <v>14</v>
      </c>
      <c r="BA11" s="167"/>
      <c r="BD11" s="184" t="s">
        <v>549</v>
      </c>
      <c r="BE11" s="184" t="s">
        <v>547</v>
      </c>
      <c r="BF11" s="185">
        <v>90</v>
      </c>
      <c r="BG11" s="185">
        <v>92</v>
      </c>
      <c r="BH11" s="185">
        <v>89</v>
      </c>
      <c r="BI11" s="185">
        <v>82</v>
      </c>
      <c r="BJ11" s="185">
        <v>84</v>
      </c>
      <c r="BK11" s="185">
        <v>81</v>
      </c>
      <c r="BL11" s="186">
        <v>518</v>
      </c>
      <c r="BM11" s="187">
        <v>7</v>
      </c>
    </row>
    <row r="12" spans="1:65" ht="15" thickBot="1" x14ac:dyDescent="0.2">
      <c r="A12" s="161" t="s">
        <v>259</v>
      </c>
      <c r="B12" s="161" t="s">
        <v>387</v>
      </c>
      <c r="C12" s="161">
        <v>102.1</v>
      </c>
      <c r="D12" s="161">
        <v>100.5</v>
      </c>
      <c r="E12" s="161">
        <v>99.3</v>
      </c>
      <c r="F12" s="161">
        <v>100.7</v>
      </c>
      <c r="G12" s="161">
        <v>99.6</v>
      </c>
      <c r="H12" s="161">
        <v>99</v>
      </c>
      <c r="I12" s="161">
        <v>601.20000000000005</v>
      </c>
      <c r="J12" s="161">
        <v>28</v>
      </c>
      <c r="K12" s="167"/>
      <c r="M12" s="161" t="s">
        <v>380</v>
      </c>
      <c r="N12" s="161" t="s">
        <v>384</v>
      </c>
      <c r="O12" s="161">
        <v>95</v>
      </c>
      <c r="P12" s="161">
        <v>91</v>
      </c>
      <c r="Q12" s="161">
        <v>92</v>
      </c>
      <c r="R12" s="161">
        <v>86</v>
      </c>
      <c r="S12" s="161">
        <v>92</v>
      </c>
      <c r="T12" s="161">
        <v>89</v>
      </c>
      <c r="U12" s="167">
        <v>545</v>
      </c>
      <c r="V12" s="13">
        <v>9</v>
      </c>
      <c r="W12" s="13"/>
      <c r="Y12" s="161" t="s">
        <v>260</v>
      </c>
      <c r="Z12" s="161" t="s">
        <v>383</v>
      </c>
      <c r="AA12" s="161">
        <v>93</v>
      </c>
      <c r="AB12" s="161">
        <v>93</v>
      </c>
      <c r="AC12" s="161">
        <v>90</v>
      </c>
      <c r="AD12" s="161">
        <v>87</v>
      </c>
      <c r="AE12" s="161">
        <v>94</v>
      </c>
      <c r="AF12" s="161">
        <v>94</v>
      </c>
      <c r="AG12" s="161">
        <v>91</v>
      </c>
      <c r="AH12" s="161">
        <v>94</v>
      </c>
      <c r="AI12" s="167">
        <v>89</v>
      </c>
      <c r="AJ12" s="167">
        <v>88</v>
      </c>
      <c r="AK12" s="167">
        <v>91</v>
      </c>
      <c r="AL12" s="167">
        <v>87</v>
      </c>
      <c r="AM12" s="161">
        <v>1090</v>
      </c>
      <c r="AN12" s="161">
        <v>19</v>
      </c>
      <c r="AO12" s="16"/>
      <c r="AQ12" s="161" t="s">
        <v>274</v>
      </c>
      <c r="AR12" s="161" t="s">
        <v>387</v>
      </c>
      <c r="AS12" s="161">
        <v>98.3</v>
      </c>
      <c r="AT12" s="161">
        <v>100.9</v>
      </c>
      <c r="AU12" s="161">
        <v>100.2</v>
      </c>
      <c r="AV12" s="161">
        <v>99.8</v>
      </c>
      <c r="AW12" s="161">
        <v>95</v>
      </c>
      <c r="AX12" s="161">
        <v>95.9</v>
      </c>
      <c r="AY12" s="161">
        <v>590.1</v>
      </c>
      <c r="AZ12" s="161">
        <v>14</v>
      </c>
      <c r="BA12" s="167"/>
      <c r="BD12" s="184" t="s">
        <v>550</v>
      </c>
      <c r="BE12" s="184" t="s">
        <v>239</v>
      </c>
      <c r="BF12" s="185">
        <v>90</v>
      </c>
      <c r="BG12" s="185">
        <v>88</v>
      </c>
      <c r="BH12" s="185">
        <v>78</v>
      </c>
      <c r="BI12" s="185">
        <v>80</v>
      </c>
      <c r="BJ12" s="185">
        <v>88</v>
      </c>
      <c r="BK12" s="185">
        <v>86</v>
      </c>
      <c r="BL12" s="186">
        <v>510</v>
      </c>
      <c r="BM12" s="187">
        <v>3</v>
      </c>
    </row>
    <row r="13" spans="1:65" ht="15" thickBot="1" x14ac:dyDescent="0.2">
      <c r="A13" s="161" t="s">
        <v>260</v>
      </c>
      <c r="B13" s="161" t="s">
        <v>383</v>
      </c>
      <c r="C13" s="161">
        <v>100.6</v>
      </c>
      <c r="D13" s="161">
        <v>98.7</v>
      </c>
      <c r="E13" s="161">
        <v>103</v>
      </c>
      <c r="F13" s="161">
        <v>100.3</v>
      </c>
      <c r="G13" s="161">
        <v>98.2</v>
      </c>
      <c r="H13" s="161">
        <v>99.2</v>
      </c>
      <c r="I13" s="161">
        <v>600</v>
      </c>
      <c r="J13" s="161">
        <v>26</v>
      </c>
      <c r="K13" s="167"/>
      <c r="M13" s="161" t="s">
        <v>379</v>
      </c>
      <c r="N13" s="161" t="s">
        <v>389</v>
      </c>
      <c r="O13" s="161">
        <v>86</v>
      </c>
      <c r="P13" s="161">
        <v>90</v>
      </c>
      <c r="Q13" s="161">
        <v>93</v>
      </c>
      <c r="R13" s="161">
        <v>90</v>
      </c>
      <c r="S13" s="161">
        <v>87</v>
      </c>
      <c r="T13" s="161">
        <v>86</v>
      </c>
      <c r="U13" s="167">
        <v>532</v>
      </c>
      <c r="V13" s="13">
        <v>7</v>
      </c>
      <c r="W13" s="13"/>
      <c r="Y13" s="161" t="s">
        <v>268</v>
      </c>
      <c r="Z13" s="161" t="s">
        <v>390</v>
      </c>
      <c r="AA13" s="161">
        <v>87</v>
      </c>
      <c r="AB13" s="161">
        <v>87</v>
      </c>
      <c r="AC13" s="161">
        <v>87</v>
      </c>
      <c r="AD13" s="161">
        <v>89</v>
      </c>
      <c r="AE13" s="161">
        <v>95</v>
      </c>
      <c r="AF13" s="161">
        <v>97</v>
      </c>
      <c r="AG13" s="161">
        <v>95</v>
      </c>
      <c r="AH13" s="161">
        <v>92</v>
      </c>
      <c r="AI13" s="167">
        <v>86</v>
      </c>
      <c r="AJ13" s="167">
        <v>84</v>
      </c>
      <c r="AK13" s="167">
        <v>92</v>
      </c>
      <c r="AL13" s="167">
        <v>90</v>
      </c>
      <c r="AM13" s="161">
        <v>1088</v>
      </c>
      <c r="AN13" s="161">
        <v>27</v>
      </c>
      <c r="AO13" s="16"/>
      <c r="AQ13" s="161" t="s">
        <v>308</v>
      </c>
      <c r="AR13" s="161" t="s">
        <v>387</v>
      </c>
      <c r="AS13" s="161">
        <v>96.2</v>
      </c>
      <c r="AT13" s="161">
        <v>95.7</v>
      </c>
      <c r="AU13" s="161">
        <v>101.2</v>
      </c>
      <c r="AV13" s="161">
        <v>98.2</v>
      </c>
      <c r="AW13" s="161">
        <v>97.8</v>
      </c>
      <c r="AX13" s="161">
        <v>96.1</v>
      </c>
      <c r="AY13" s="161">
        <v>585.20000000000005</v>
      </c>
      <c r="AZ13" s="161">
        <v>13</v>
      </c>
      <c r="BA13" s="167"/>
      <c r="BD13" s="184" t="s">
        <v>175</v>
      </c>
      <c r="BE13" s="184" t="s">
        <v>243</v>
      </c>
      <c r="BF13" s="185">
        <v>83</v>
      </c>
      <c r="BG13" s="185">
        <v>84</v>
      </c>
      <c r="BH13" s="185">
        <v>78</v>
      </c>
      <c r="BI13" s="185">
        <v>89</v>
      </c>
      <c r="BJ13" s="185">
        <v>87</v>
      </c>
      <c r="BK13" s="185">
        <v>87</v>
      </c>
      <c r="BL13" s="186">
        <v>508</v>
      </c>
      <c r="BM13" s="187">
        <v>5</v>
      </c>
    </row>
    <row r="14" spans="1:65" ht="15" thickBot="1" x14ac:dyDescent="0.2">
      <c r="A14" s="161" t="s">
        <v>291</v>
      </c>
      <c r="B14" s="161" t="s">
        <v>386</v>
      </c>
      <c r="C14" s="161">
        <v>101.5</v>
      </c>
      <c r="D14" s="161">
        <v>101.2</v>
      </c>
      <c r="E14" s="161">
        <v>98.6</v>
      </c>
      <c r="F14" s="161">
        <v>99.3</v>
      </c>
      <c r="G14" s="161">
        <v>97.5</v>
      </c>
      <c r="H14" s="161">
        <v>99.6</v>
      </c>
      <c r="I14" s="161">
        <v>597.70000000000005</v>
      </c>
      <c r="J14" s="161">
        <v>27</v>
      </c>
      <c r="K14" s="167"/>
      <c r="M14" s="161" t="s">
        <v>378</v>
      </c>
      <c r="N14" s="161" t="s">
        <v>384</v>
      </c>
      <c r="O14" s="161">
        <v>91</v>
      </c>
      <c r="P14" s="161">
        <v>86</v>
      </c>
      <c r="Q14" s="161">
        <v>87</v>
      </c>
      <c r="R14" s="161">
        <v>90</v>
      </c>
      <c r="S14" s="161">
        <v>86</v>
      </c>
      <c r="T14" s="161">
        <v>85</v>
      </c>
      <c r="U14" s="167">
        <v>525</v>
      </c>
      <c r="V14">
        <v>6</v>
      </c>
      <c r="Y14" s="161" t="s">
        <v>271</v>
      </c>
      <c r="Z14" s="161" t="s">
        <v>383</v>
      </c>
      <c r="AA14" s="161">
        <v>88</v>
      </c>
      <c r="AB14" s="161">
        <v>90</v>
      </c>
      <c r="AC14" s="161">
        <v>91</v>
      </c>
      <c r="AD14" s="161">
        <v>84</v>
      </c>
      <c r="AE14" s="161">
        <v>94</v>
      </c>
      <c r="AF14" s="161">
        <v>94</v>
      </c>
      <c r="AG14" s="161">
        <v>95</v>
      </c>
      <c r="AH14" s="161">
        <v>93</v>
      </c>
      <c r="AI14" s="167">
        <v>90</v>
      </c>
      <c r="AJ14" s="167">
        <v>86</v>
      </c>
      <c r="AK14" s="167">
        <v>88</v>
      </c>
      <c r="AL14" s="167">
        <v>86</v>
      </c>
      <c r="AM14" s="161">
        <v>1079</v>
      </c>
      <c r="AN14" s="161">
        <v>16</v>
      </c>
      <c r="AO14" s="16"/>
      <c r="AQ14" s="161" t="s">
        <v>266</v>
      </c>
      <c r="AR14" s="161" t="s">
        <v>384</v>
      </c>
      <c r="AS14" s="161">
        <v>95.7</v>
      </c>
      <c r="AT14" s="161">
        <v>97.5</v>
      </c>
      <c r="AU14" s="161">
        <v>98.4</v>
      </c>
      <c r="AV14" s="161">
        <v>96</v>
      </c>
      <c r="AW14" s="161">
        <v>95.2</v>
      </c>
      <c r="AX14" s="161">
        <v>100.1</v>
      </c>
      <c r="AY14" s="161">
        <v>582.9</v>
      </c>
      <c r="AZ14" s="161">
        <v>16</v>
      </c>
      <c r="BA14" s="167"/>
      <c r="BD14" s="184" t="s">
        <v>273</v>
      </c>
      <c r="BE14" s="184" t="s">
        <v>241</v>
      </c>
      <c r="BF14" s="185">
        <v>84</v>
      </c>
      <c r="BG14" s="185">
        <v>80</v>
      </c>
      <c r="BH14" s="185">
        <v>87</v>
      </c>
      <c r="BI14" s="185">
        <v>83</v>
      </c>
      <c r="BJ14" s="185">
        <v>84</v>
      </c>
      <c r="BK14" s="185">
        <v>86</v>
      </c>
      <c r="BL14" s="186">
        <v>504</v>
      </c>
      <c r="BM14" s="187">
        <v>2</v>
      </c>
    </row>
    <row r="15" spans="1:65" ht="15" thickBot="1" x14ac:dyDescent="0.2">
      <c r="A15" s="161" t="s">
        <v>122</v>
      </c>
      <c r="B15" s="161" t="s">
        <v>382</v>
      </c>
      <c r="C15" s="161">
        <v>100.2</v>
      </c>
      <c r="D15" s="161">
        <v>97.9</v>
      </c>
      <c r="E15" s="161">
        <v>101.1</v>
      </c>
      <c r="F15" s="161">
        <v>101.4</v>
      </c>
      <c r="G15" s="161">
        <v>102.6</v>
      </c>
      <c r="H15" s="161">
        <v>94.5</v>
      </c>
      <c r="I15" s="161">
        <v>597.70000000000005</v>
      </c>
      <c r="J15" s="161">
        <v>27</v>
      </c>
      <c r="K15" s="167"/>
      <c r="M15" s="161" t="s">
        <v>366</v>
      </c>
      <c r="N15" s="161" t="s">
        <v>390</v>
      </c>
      <c r="O15" s="161">
        <v>86</v>
      </c>
      <c r="P15" s="161">
        <v>84</v>
      </c>
      <c r="Q15" s="161">
        <v>80</v>
      </c>
      <c r="R15" s="161">
        <v>78</v>
      </c>
      <c r="S15" s="161">
        <v>83</v>
      </c>
      <c r="T15" s="161">
        <v>82</v>
      </c>
      <c r="U15" s="167">
        <v>493</v>
      </c>
      <c r="V15" s="13">
        <v>3</v>
      </c>
      <c r="Y15" s="161" t="s">
        <v>270</v>
      </c>
      <c r="Z15" s="161" t="s">
        <v>390</v>
      </c>
      <c r="AA15" s="161">
        <v>87</v>
      </c>
      <c r="AB15" s="161">
        <v>89</v>
      </c>
      <c r="AC15" s="161">
        <v>90</v>
      </c>
      <c r="AD15" s="161">
        <v>83</v>
      </c>
      <c r="AE15" s="161">
        <v>95</v>
      </c>
      <c r="AF15" s="161">
        <v>96</v>
      </c>
      <c r="AG15" s="161">
        <v>92</v>
      </c>
      <c r="AH15" s="161">
        <v>93</v>
      </c>
      <c r="AI15" s="167">
        <v>89</v>
      </c>
      <c r="AJ15" s="167">
        <v>88</v>
      </c>
      <c r="AK15" s="167">
        <v>85</v>
      </c>
      <c r="AL15" s="167">
        <v>84</v>
      </c>
      <c r="AM15" s="161">
        <v>1071</v>
      </c>
      <c r="AN15" s="161">
        <v>19</v>
      </c>
      <c r="AO15" s="16"/>
      <c r="AQ15" s="161" t="s">
        <v>283</v>
      </c>
      <c r="AR15" s="161" t="s">
        <v>384</v>
      </c>
      <c r="AS15" s="161">
        <v>92.2</v>
      </c>
      <c r="AT15" s="161">
        <v>98.2</v>
      </c>
      <c r="AU15" s="161">
        <v>98.3</v>
      </c>
      <c r="AV15" s="161">
        <v>98.6</v>
      </c>
      <c r="AW15" s="161">
        <v>96</v>
      </c>
      <c r="AX15" s="161">
        <v>97.2</v>
      </c>
      <c r="AY15" s="161">
        <v>580.5</v>
      </c>
      <c r="AZ15" s="161">
        <v>13</v>
      </c>
      <c r="BA15" s="167"/>
      <c r="BD15" s="184" t="s">
        <v>268</v>
      </c>
      <c r="BE15" s="184" t="s">
        <v>232</v>
      </c>
      <c r="BF15" s="185">
        <v>81</v>
      </c>
      <c r="BG15" s="185">
        <v>79</v>
      </c>
      <c r="BH15" s="185">
        <v>76</v>
      </c>
      <c r="BI15" s="185">
        <v>84</v>
      </c>
      <c r="BJ15" s="185">
        <v>89</v>
      </c>
      <c r="BK15" s="185">
        <v>94</v>
      </c>
      <c r="BL15" s="186">
        <v>503</v>
      </c>
      <c r="BM15" s="187">
        <v>4</v>
      </c>
    </row>
    <row r="16" spans="1:65" ht="15" thickBot="1" x14ac:dyDescent="0.2">
      <c r="A16" s="161" t="s">
        <v>277</v>
      </c>
      <c r="B16" s="161" t="s">
        <v>387</v>
      </c>
      <c r="C16" s="161">
        <v>98.4</v>
      </c>
      <c r="D16" s="161">
        <v>97</v>
      </c>
      <c r="E16" s="161">
        <v>101.6</v>
      </c>
      <c r="F16" s="161">
        <v>102</v>
      </c>
      <c r="G16" s="161">
        <v>100.8</v>
      </c>
      <c r="H16" s="161">
        <v>97.8</v>
      </c>
      <c r="I16" s="161">
        <v>597.6</v>
      </c>
      <c r="J16" s="161">
        <v>31</v>
      </c>
      <c r="K16" s="167"/>
      <c r="M16" s="161"/>
      <c r="N16" s="161"/>
      <c r="O16" s="161"/>
      <c r="P16" s="161"/>
      <c r="Q16" s="161"/>
      <c r="R16" s="161"/>
      <c r="S16" s="161"/>
      <c r="T16" s="161"/>
      <c r="U16" s="167"/>
      <c r="V16" s="13"/>
      <c r="Y16" s="161" t="s">
        <v>264</v>
      </c>
      <c r="Z16" s="161" t="s">
        <v>387</v>
      </c>
      <c r="AA16" s="161">
        <v>85</v>
      </c>
      <c r="AB16" s="161">
        <v>87</v>
      </c>
      <c r="AC16" s="161">
        <v>82</v>
      </c>
      <c r="AD16" s="161">
        <v>83</v>
      </c>
      <c r="AE16" s="161">
        <v>92</v>
      </c>
      <c r="AF16" s="161">
        <v>90</v>
      </c>
      <c r="AG16" s="161">
        <v>93</v>
      </c>
      <c r="AH16" s="161">
        <v>88</v>
      </c>
      <c r="AI16" s="167">
        <v>87</v>
      </c>
      <c r="AJ16" s="167">
        <v>88</v>
      </c>
      <c r="AK16" s="167">
        <v>89</v>
      </c>
      <c r="AL16" s="167">
        <v>87</v>
      </c>
      <c r="AM16" s="161">
        <v>1051</v>
      </c>
      <c r="AN16" s="161">
        <v>17</v>
      </c>
      <c r="AO16" s="16"/>
      <c r="AQ16" s="161" t="s">
        <v>264</v>
      </c>
      <c r="AR16" s="161" t="s">
        <v>387</v>
      </c>
      <c r="AS16" s="161">
        <v>94.7</v>
      </c>
      <c r="AT16" s="161">
        <v>97.6</v>
      </c>
      <c r="AU16" s="161">
        <v>97.1</v>
      </c>
      <c r="AV16" s="161">
        <v>95.2</v>
      </c>
      <c r="AW16" s="161">
        <v>93.9</v>
      </c>
      <c r="AX16" s="161">
        <v>97.1</v>
      </c>
      <c r="AY16" s="161">
        <v>575.6</v>
      </c>
      <c r="AZ16" s="161">
        <v>6</v>
      </c>
      <c r="BA16" s="167"/>
      <c r="BD16" s="184" t="s">
        <v>260</v>
      </c>
      <c r="BE16" s="184" t="s">
        <v>423</v>
      </c>
      <c r="BF16" s="185">
        <v>84</v>
      </c>
      <c r="BG16" s="185">
        <v>86</v>
      </c>
      <c r="BH16" s="185">
        <v>88</v>
      </c>
      <c r="BI16" s="185">
        <v>88</v>
      </c>
      <c r="BJ16" s="185">
        <v>87</v>
      </c>
      <c r="BK16" s="185">
        <v>70</v>
      </c>
      <c r="BL16" s="186">
        <v>503</v>
      </c>
      <c r="BM16" s="187">
        <v>4</v>
      </c>
    </row>
    <row r="17" spans="1:65" ht="15" thickBot="1" x14ac:dyDescent="0.2">
      <c r="A17" s="161" t="s">
        <v>266</v>
      </c>
      <c r="B17" s="161" t="s">
        <v>384</v>
      </c>
      <c r="C17" s="161">
        <v>100.1</v>
      </c>
      <c r="D17" s="161">
        <v>99.3</v>
      </c>
      <c r="E17" s="161">
        <v>99.9</v>
      </c>
      <c r="F17" s="161">
        <v>100.5</v>
      </c>
      <c r="G17" s="161">
        <v>98.5</v>
      </c>
      <c r="H17" s="161">
        <v>99.2</v>
      </c>
      <c r="I17" s="161">
        <v>597.5</v>
      </c>
      <c r="J17" s="161">
        <v>24</v>
      </c>
      <c r="K17" s="167"/>
      <c r="Y17" s="161" t="s">
        <v>308</v>
      </c>
      <c r="Z17" s="161" t="s">
        <v>387</v>
      </c>
      <c r="AA17" s="161">
        <v>86</v>
      </c>
      <c r="AB17" s="161">
        <v>85</v>
      </c>
      <c r="AC17" s="161">
        <v>90</v>
      </c>
      <c r="AD17" s="161">
        <v>87</v>
      </c>
      <c r="AE17" s="161">
        <v>96</v>
      </c>
      <c r="AF17" s="161">
        <v>96</v>
      </c>
      <c r="AG17" s="161">
        <v>93</v>
      </c>
      <c r="AH17" s="161">
        <v>94</v>
      </c>
      <c r="AI17" s="167">
        <v>77</v>
      </c>
      <c r="AJ17" s="167">
        <v>83</v>
      </c>
      <c r="AK17" s="167">
        <v>78</v>
      </c>
      <c r="AL17" s="167">
        <v>85</v>
      </c>
      <c r="AM17" s="161">
        <v>1050</v>
      </c>
      <c r="AN17" s="161">
        <v>17</v>
      </c>
      <c r="AO17" s="16"/>
      <c r="AQ17" s="161" t="s">
        <v>311</v>
      </c>
      <c r="AR17" s="161" t="s">
        <v>390</v>
      </c>
      <c r="AS17" s="161">
        <v>97.6</v>
      </c>
      <c r="AT17" s="161">
        <v>96.3</v>
      </c>
      <c r="AU17" s="161">
        <v>94.9</v>
      </c>
      <c r="AV17" s="161">
        <v>91.3</v>
      </c>
      <c r="AW17" s="161">
        <v>96.6</v>
      </c>
      <c r="AX17" s="161">
        <v>97.7</v>
      </c>
      <c r="AY17" s="161">
        <v>574.4</v>
      </c>
      <c r="AZ17" s="161">
        <v>12</v>
      </c>
      <c r="BA17" s="167"/>
      <c r="BD17" s="184" t="s">
        <v>171</v>
      </c>
      <c r="BE17" s="184" t="s">
        <v>243</v>
      </c>
      <c r="BF17" s="185">
        <v>85</v>
      </c>
      <c r="BG17" s="185">
        <v>89</v>
      </c>
      <c r="BH17" s="185">
        <v>87</v>
      </c>
      <c r="BI17" s="185">
        <v>86</v>
      </c>
      <c r="BJ17" s="185">
        <v>76</v>
      </c>
      <c r="BK17" s="185">
        <v>79</v>
      </c>
      <c r="BL17" s="186">
        <v>502</v>
      </c>
      <c r="BM17" s="187">
        <v>6</v>
      </c>
    </row>
    <row r="18" spans="1:65" ht="15" thickBot="1" x14ac:dyDescent="0.2">
      <c r="A18" s="161" t="s">
        <v>171</v>
      </c>
      <c r="B18" s="161" t="s">
        <v>391</v>
      </c>
      <c r="C18" s="161">
        <v>99.4</v>
      </c>
      <c r="D18" s="161">
        <v>97.6</v>
      </c>
      <c r="E18" s="161">
        <v>98.8</v>
      </c>
      <c r="F18" s="161">
        <v>102.2</v>
      </c>
      <c r="G18" s="161">
        <v>101</v>
      </c>
      <c r="H18" s="161">
        <v>98.2</v>
      </c>
      <c r="I18" s="161">
        <v>597.20000000000005</v>
      </c>
      <c r="J18" s="161">
        <v>30</v>
      </c>
      <c r="K18" s="167"/>
      <c r="M18" s="10"/>
      <c r="N18" s="10"/>
      <c r="O18" s="10"/>
      <c r="P18" s="10"/>
      <c r="Q18" s="10"/>
      <c r="R18" s="10"/>
      <c r="S18" s="10"/>
      <c r="T18" s="10"/>
      <c r="U18" s="10"/>
      <c r="Y18" s="161" t="s">
        <v>274</v>
      </c>
      <c r="Z18" s="161" t="s">
        <v>387</v>
      </c>
      <c r="AA18" s="161">
        <v>85</v>
      </c>
      <c r="AB18" s="161">
        <v>85</v>
      </c>
      <c r="AC18" s="161">
        <v>90</v>
      </c>
      <c r="AD18" s="161">
        <v>87</v>
      </c>
      <c r="AE18" s="161">
        <v>94</v>
      </c>
      <c r="AF18" s="161">
        <v>93</v>
      </c>
      <c r="AG18" s="161">
        <v>94</v>
      </c>
      <c r="AH18" s="161">
        <v>91</v>
      </c>
      <c r="AI18" s="167">
        <v>82</v>
      </c>
      <c r="AJ18" s="167">
        <v>79</v>
      </c>
      <c r="AK18" s="167">
        <v>83</v>
      </c>
      <c r="AL18" s="167">
        <v>84</v>
      </c>
      <c r="AM18" s="161">
        <v>1047</v>
      </c>
      <c r="AN18" s="161">
        <v>25</v>
      </c>
      <c r="AO18" s="16"/>
      <c r="AQ18" s="161" t="s">
        <v>260</v>
      </c>
      <c r="AR18" s="161" t="s">
        <v>383</v>
      </c>
      <c r="AS18" s="161">
        <v>98.4</v>
      </c>
      <c r="AT18" s="161">
        <v>95.4</v>
      </c>
      <c r="AU18" s="161">
        <v>94.5</v>
      </c>
      <c r="AV18" s="161">
        <v>100.9</v>
      </c>
      <c r="AW18" s="161">
        <v>91</v>
      </c>
      <c r="AX18" s="161">
        <v>94.1</v>
      </c>
      <c r="AY18" s="161">
        <v>574.29999999999995</v>
      </c>
      <c r="AZ18" s="161">
        <v>15</v>
      </c>
      <c r="BA18" s="167"/>
      <c r="BD18" s="184" t="s">
        <v>511</v>
      </c>
      <c r="BE18" s="184" t="s">
        <v>423</v>
      </c>
      <c r="BF18" s="185">
        <v>90</v>
      </c>
      <c r="BG18" s="185">
        <v>75</v>
      </c>
      <c r="BH18" s="185">
        <v>84</v>
      </c>
      <c r="BI18" s="185">
        <v>82</v>
      </c>
      <c r="BJ18" s="185">
        <v>90</v>
      </c>
      <c r="BK18" s="185">
        <v>78</v>
      </c>
      <c r="BL18" s="186">
        <v>499</v>
      </c>
      <c r="BM18" s="187">
        <v>8</v>
      </c>
    </row>
    <row r="19" spans="1:65" ht="15" thickBot="1" x14ac:dyDescent="0.2">
      <c r="A19" s="156" t="s">
        <v>252</v>
      </c>
      <c r="B19" s="161" t="s">
        <v>382</v>
      </c>
      <c r="C19" s="161">
        <v>99.9</v>
      </c>
      <c r="D19" s="161">
        <v>97.5</v>
      </c>
      <c r="E19" s="161">
        <v>97.7</v>
      </c>
      <c r="F19" s="161">
        <v>99.8</v>
      </c>
      <c r="G19" s="161">
        <v>101.4</v>
      </c>
      <c r="H19" s="161">
        <v>99</v>
      </c>
      <c r="I19" s="161">
        <v>595.29999999999995</v>
      </c>
      <c r="J19" s="161">
        <v>22</v>
      </c>
      <c r="K19" s="167"/>
      <c r="Y19" s="161" t="s">
        <v>275</v>
      </c>
      <c r="Z19" s="161" t="s">
        <v>386</v>
      </c>
      <c r="AA19" s="161">
        <v>79</v>
      </c>
      <c r="AB19" s="161">
        <v>82</v>
      </c>
      <c r="AC19" s="161">
        <v>83</v>
      </c>
      <c r="AD19" s="161">
        <v>84</v>
      </c>
      <c r="AE19" s="161">
        <v>88</v>
      </c>
      <c r="AF19" s="161">
        <v>92</v>
      </c>
      <c r="AG19" s="161">
        <v>90</v>
      </c>
      <c r="AH19" s="161">
        <v>91</v>
      </c>
      <c r="AI19" s="167">
        <v>88</v>
      </c>
      <c r="AJ19" s="167">
        <v>86</v>
      </c>
      <c r="AK19" s="167">
        <v>88</v>
      </c>
      <c r="AL19" s="167">
        <v>88</v>
      </c>
      <c r="AM19" s="161">
        <v>1039</v>
      </c>
      <c r="AN19" s="161">
        <v>11</v>
      </c>
      <c r="AO19" s="16"/>
      <c r="AQ19" s="161" t="s">
        <v>279</v>
      </c>
      <c r="AR19" s="161" t="s">
        <v>387</v>
      </c>
      <c r="AS19" s="161">
        <v>97.3</v>
      </c>
      <c r="AT19" s="161">
        <v>94.8</v>
      </c>
      <c r="AU19" s="161">
        <v>97.9</v>
      </c>
      <c r="AV19" s="161">
        <v>94.8</v>
      </c>
      <c r="AW19" s="161">
        <v>95</v>
      </c>
      <c r="AX19" s="161">
        <v>93.1</v>
      </c>
      <c r="AY19" s="161">
        <v>572.9</v>
      </c>
      <c r="AZ19" s="161">
        <v>5</v>
      </c>
      <c r="BA19" s="167"/>
      <c r="BD19" s="184" t="s">
        <v>330</v>
      </c>
      <c r="BE19" s="184" t="s">
        <v>547</v>
      </c>
      <c r="BF19" s="185">
        <v>81</v>
      </c>
      <c r="BG19" s="185">
        <v>85</v>
      </c>
      <c r="BH19" s="185">
        <v>79</v>
      </c>
      <c r="BI19" s="185">
        <v>87</v>
      </c>
      <c r="BJ19" s="185">
        <v>81</v>
      </c>
      <c r="BK19" s="185">
        <v>85</v>
      </c>
      <c r="BL19" s="186">
        <v>498</v>
      </c>
      <c r="BM19" s="187">
        <v>2</v>
      </c>
    </row>
    <row r="20" spans="1:65" ht="15" thickBot="1" x14ac:dyDescent="0.2">
      <c r="A20" s="161" t="s">
        <v>268</v>
      </c>
      <c r="B20" s="161" t="s">
        <v>390</v>
      </c>
      <c r="C20" s="161">
        <v>100.8</v>
      </c>
      <c r="D20" s="161">
        <v>97.4</v>
      </c>
      <c r="E20" s="161">
        <v>101</v>
      </c>
      <c r="F20" s="161">
        <v>96.6</v>
      </c>
      <c r="G20" s="161">
        <v>102</v>
      </c>
      <c r="H20" s="161">
        <v>97</v>
      </c>
      <c r="I20" s="161">
        <v>594.79999999999995</v>
      </c>
      <c r="J20" s="161">
        <v>27</v>
      </c>
      <c r="K20" s="167"/>
      <c r="Y20" s="161" t="s">
        <v>474</v>
      </c>
      <c r="Z20" s="161" t="s">
        <v>385</v>
      </c>
      <c r="AA20" s="161">
        <v>92</v>
      </c>
      <c r="AB20" s="161">
        <v>91</v>
      </c>
      <c r="AC20" s="161">
        <v>88</v>
      </c>
      <c r="AD20" s="161">
        <v>90</v>
      </c>
      <c r="AE20" s="161">
        <v>89</v>
      </c>
      <c r="AF20" s="161">
        <v>93</v>
      </c>
      <c r="AG20" s="161">
        <v>93</v>
      </c>
      <c r="AH20" s="161">
        <v>94</v>
      </c>
      <c r="AI20" s="167">
        <v>72</v>
      </c>
      <c r="AJ20" s="167">
        <v>78</v>
      </c>
      <c r="AK20" s="167">
        <v>78</v>
      </c>
      <c r="AL20" s="167">
        <v>79</v>
      </c>
      <c r="AM20" s="161">
        <v>1037</v>
      </c>
      <c r="AN20" s="161">
        <v>16</v>
      </c>
      <c r="AO20" s="16"/>
      <c r="AQ20" s="161" t="s">
        <v>271</v>
      </c>
      <c r="AR20" s="161" t="s">
        <v>383</v>
      </c>
      <c r="AS20" s="161">
        <v>98.4</v>
      </c>
      <c r="AT20" s="161">
        <v>95.3</v>
      </c>
      <c r="AU20" s="161">
        <v>98.4</v>
      </c>
      <c r="AV20" s="161">
        <v>93.6</v>
      </c>
      <c r="AW20" s="161">
        <v>93.1</v>
      </c>
      <c r="AX20" s="161">
        <v>90</v>
      </c>
      <c r="AY20" s="161">
        <v>568.79999999999995</v>
      </c>
      <c r="AZ20" s="161">
        <v>10</v>
      </c>
      <c r="BA20" s="167"/>
      <c r="BD20" s="184" t="s">
        <v>255</v>
      </c>
      <c r="BE20" s="184" t="s">
        <v>423</v>
      </c>
      <c r="BF20" s="185">
        <v>76</v>
      </c>
      <c r="BG20" s="185">
        <v>88</v>
      </c>
      <c r="BH20" s="185">
        <v>80</v>
      </c>
      <c r="BI20" s="185">
        <v>85</v>
      </c>
      <c r="BJ20" s="185">
        <v>83</v>
      </c>
      <c r="BK20" s="185">
        <v>84</v>
      </c>
      <c r="BL20" s="186">
        <v>496</v>
      </c>
      <c r="BM20" s="187">
        <v>4</v>
      </c>
    </row>
    <row r="21" spans="1:65" ht="15" thickBot="1" x14ac:dyDescent="0.2">
      <c r="A21" s="161" t="s">
        <v>120</v>
      </c>
      <c r="B21" s="161" t="s">
        <v>382</v>
      </c>
      <c r="C21" s="161">
        <v>101</v>
      </c>
      <c r="D21" s="161">
        <v>98.3</v>
      </c>
      <c r="E21" s="161">
        <v>96.2</v>
      </c>
      <c r="F21" s="161">
        <v>101.6</v>
      </c>
      <c r="G21" s="161">
        <v>99</v>
      </c>
      <c r="H21" s="161">
        <v>96.6</v>
      </c>
      <c r="I21" s="161">
        <v>592.70000000000005</v>
      </c>
      <c r="J21" s="161">
        <v>23</v>
      </c>
      <c r="K21" s="167"/>
      <c r="Y21" s="161" t="s">
        <v>283</v>
      </c>
      <c r="Z21" s="161" t="s">
        <v>384</v>
      </c>
      <c r="AA21" s="161">
        <v>82</v>
      </c>
      <c r="AB21" s="161">
        <v>87</v>
      </c>
      <c r="AC21" s="161">
        <v>94</v>
      </c>
      <c r="AD21" s="161">
        <v>86</v>
      </c>
      <c r="AE21" s="161">
        <v>93</v>
      </c>
      <c r="AF21" s="161">
        <v>77</v>
      </c>
      <c r="AG21" s="161">
        <v>88</v>
      </c>
      <c r="AH21" s="161">
        <v>92</v>
      </c>
      <c r="AI21" s="167">
        <v>79</v>
      </c>
      <c r="AJ21" s="167">
        <v>84</v>
      </c>
      <c r="AK21" s="167">
        <v>89</v>
      </c>
      <c r="AL21" s="167">
        <v>85</v>
      </c>
      <c r="AM21" s="161">
        <v>1036</v>
      </c>
      <c r="AN21" s="161">
        <v>14</v>
      </c>
      <c r="AO21" s="16"/>
      <c r="AQ21" s="161" t="s">
        <v>293</v>
      </c>
      <c r="AR21" s="161" t="s">
        <v>390</v>
      </c>
      <c r="AS21" s="161">
        <v>86.5</v>
      </c>
      <c r="AT21" s="161">
        <v>95.5</v>
      </c>
      <c r="AU21" s="161">
        <v>90.4</v>
      </c>
      <c r="AV21" s="161">
        <v>99.3</v>
      </c>
      <c r="AW21" s="161">
        <v>95.9</v>
      </c>
      <c r="AX21" s="161">
        <v>92.8</v>
      </c>
      <c r="AY21" s="161">
        <v>560.4</v>
      </c>
      <c r="AZ21" s="161">
        <v>9</v>
      </c>
      <c r="BA21" s="167"/>
      <c r="BD21" s="184" t="s">
        <v>281</v>
      </c>
      <c r="BE21" s="184" t="s">
        <v>234</v>
      </c>
      <c r="BF21" s="185">
        <v>83</v>
      </c>
      <c r="BG21" s="185">
        <v>85</v>
      </c>
      <c r="BH21" s="185">
        <v>74</v>
      </c>
      <c r="BI21" s="185">
        <v>88</v>
      </c>
      <c r="BJ21" s="185">
        <v>83</v>
      </c>
      <c r="BK21" s="185">
        <v>78</v>
      </c>
      <c r="BL21" s="186">
        <v>491</v>
      </c>
      <c r="BM21" s="187">
        <v>2</v>
      </c>
    </row>
    <row r="22" spans="1:65" ht="15" thickBot="1" x14ac:dyDescent="0.2">
      <c r="A22" s="161" t="s">
        <v>167</v>
      </c>
      <c r="B22" s="161" t="s">
        <v>391</v>
      </c>
      <c r="C22" s="161">
        <v>101</v>
      </c>
      <c r="D22" s="161">
        <v>98.1</v>
      </c>
      <c r="E22" s="161">
        <v>98.2</v>
      </c>
      <c r="F22" s="161">
        <v>99.1</v>
      </c>
      <c r="G22" s="161">
        <v>99.2</v>
      </c>
      <c r="H22" s="161">
        <v>96.9</v>
      </c>
      <c r="I22" s="161">
        <v>592.5</v>
      </c>
      <c r="J22" s="161">
        <v>19</v>
      </c>
      <c r="K22" s="167"/>
      <c r="Y22" s="161" t="s">
        <v>286</v>
      </c>
      <c r="Z22" s="161" t="s">
        <v>382</v>
      </c>
      <c r="AA22" s="161">
        <v>86</v>
      </c>
      <c r="AB22" s="161">
        <v>89</v>
      </c>
      <c r="AC22" s="161">
        <v>87</v>
      </c>
      <c r="AD22" s="161">
        <v>88</v>
      </c>
      <c r="AE22" s="161">
        <v>92</v>
      </c>
      <c r="AF22" s="161">
        <v>84</v>
      </c>
      <c r="AG22" s="161">
        <v>90</v>
      </c>
      <c r="AH22" s="161">
        <v>87</v>
      </c>
      <c r="AI22" s="167">
        <v>69</v>
      </c>
      <c r="AJ22" s="167">
        <v>78</v>
      </c>
      <c r="AK22" s="167">
        <v>82</v>
      </c>
      <c r="AL22" s="167">
        <v>87</v>
      </c>
      <c r="AM22" s="161">
        <v>1019</v>
      </c>
      <c r="AN22" s="161">
        <v>12</v>
      </c>
      <c r="AO22" s="16"/>
      <c r="AQ22" s="161" t="s">
        <v>275</v>
      </c>
      <c r="AR22" s="161" t="s">
        <v>386</v>
      </c>
      <c r="AS22" s="161">
        <v>96.2</v>
      </c>
      <c r="AT22" s="161">
        <v>100.4</v>
      </c>
      <c r="AU22" s="161">
        <v>84.6</v>
      </c>
      <c r="AV22" s="161">
        <v>83.5</v>
      </c>
      <c r="AW22" s="161">
        <v>91.3</v>
      </c>
      <c r="AX22" s="161">
        <v>92.8</v>
      </c>
      <c r="AY22" s="161">
        <v>548.79999999999995</v>
      </c>
      <c r="AZ22" s="161">
        <v>10</v>
      </c>
      <c r="BA22" s="167"/>
      <c r="BD22" s="184" t="s">
        <v>294</v>
      </c>
      <c r="BE22" s="184" t="s">
        <v>423</v>
      </c>
      <c r="BF22" s="185">
        <v>85</v>
      </c>
      <c r="BG22" s="185">
        <v>79</v>
      </c>
      <c r="BH22" s="185">
        <v>88</v>
      </c>
      <c r="BI22" s="185">
        <v>80</v>
      </c>
      <c r="BJ22" s="185">
        <v>84</v>
      </c>
      <c r="BK22" s="185">
        <v>74</v>
      </c>
      <c r="BL22" s="186">
        <v>490</v>
      </c>
      <c r="BM22" s="187">
        <v>6</v>
      </c>
    </row>
    <row r="23" spans="1:65" ht="15" thickBot="1" x14ac:dyDescent="0.2">
      <c r="A23" s="161" t="s">
        <v>271</v>
      </c>
      <c r="B23" s="161" t="s">
        <v>383</v>
      </c>
      <c r="C23" s="161">
        <v>98.3</v>
      </c>
      <c r="D23" s="161">
        <v>99.1</v>
      </c>
      <c r="E23" s="161">
        <v>97.2</v>
      </c>
      <c r="F23" s="161">
        <v>99.2</v>
      </c>
      <c r="G23" s="161">
        <v>99.3</v>
      </c>
      <c r="H23" s="161">
        <v>98.6</v>
      </c>
      <c r="I23" s="161">
        <v>591.70000000000005</v>
      </c>
      <c r="J23" s="161">
        <v>24</v>
      </c>
      <c r="K23" s="167"/>
      <c r="Y23" s="161" t="s">
        <v>311</v>
      </c>
      <c r="Z23" s="161" t="s">
        <v>390</v>
      </c>
      <c r="AA23" s="161">
        <v>77</v>
      </c>
      <c r="AB23" s="161">
        <v>81</v>
      </c>
      <c r="AC23" s="161">
        <v>73</v>
      </c>
      <c r="AD23" s="161">
        <v>84</v>
      </c>
      <c r="AE23" s="161">
        <v>94</v>
      </c>
      <c r="AF23" s="161">
        <v>95</v>
      </c>
      <c r="AG23" s="161">
        <v>92</v>
      </c>
      <c r="AH23" s="161">
        <v>97</v>
      </c>
      <c r="AI23" s="167">
        <v>77</v>
      </c>
      <c r="AJ23" s="167">
        <v>84</v>
      </c>
      <c r="AK23" s="167">
        <v>79</v>
      </c>
      <c r="AL23" s="167">
        <v>83</v>
      </c>
      <c r="AM23" s="161">
        <v>1016</v>
      </c>
      <c r="AN23" s="161">
        <v>13</v>
      </c>
      <c r="AO23" s="16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7"/>
      <c r="BD23" s="184" t="s">
        <v>292</v>
      </c>
      <c r="BE23" s="184" t="s">
        <v>417</v>
      </c>
      <c r="BF23" s="185">
        <v>77</v>
      </c>
      <c r="BG23" s="185">
        <v>79</v>
      </c>
      <c r="BH23" s="185">
        <v>79</v>
      </c>
      <c r="BI23" s="185">
        <v>89</v>
      </c>
      <c r="BJ23" s="185">
        <v>81</v>
      </c>
      <c r="BK23" s="185">
        <v>81</v>
      </c>
      <c r="BL23" s="186">
        <v>486</v>
      </c>
      <c r="BM23" s="187">
        <v>6</v>
      </c>
    </row>
    <row r="24" spans="1:65" ht="15" thickBot="1" x14ac:dyDescent="0.2">
      <c r="A24" s="161" t="s">
        <v>158</v>
      </c>
      <c r="B24" s="161" t="s">
        <v>391</v>
      </c>
      <c r="C24" s="161">
        <v>96.6</v>
      </c>
      <c r="D24" s="161">
        <v>100.2</v>
      </c>
      <c r="E24" s="161">
        <v>97.7</v>
      </c>
      <c r="F24" s="161">
        <v>98.4</v>
      </c>
      <c r="G24" s="161">
        <v>99.2</v>
      </c>
      <c r="H24" s="161">
        <v>99.2</v>
      </c>
      <c r="I24" s="161">
        <v>591.29999999999995</v>
      </c>
      <c r="J24" s="161">
        <v>21</v>
      </c>
      <c r="K24" s="167"/>
      <c r="Y24" s="161" t="s">
        <v>293</v>
      </c>
      <c r="Z24" s="161" t="s">
        <v>390</v>
      </c>
      <c r="AA24" s="161">
        <v>86</v>
      </c>
      <c r="AB24" s="161">
        <v>79</v>
      </c>
      <c r="AC24" s="161">
        <v>79</v>
      </c>
      <c r="AD24" s="161">
        <v>84</v>
      </c>
      <c r="AE24" s="161">
        <v>90</v>
      </c>
      <c r="AF24" s="161">
        <v>93</v>
      </c>
      <c r="AG24" s="161">
        <v>92</v>
      </c>
      <c r="AH24" s="161">
        <v>87</v>
      </c>
      <c r="AI24" s="167">
        <v>80</v>
      </c>
      <c r="AJ24" s="167">
        <v>79</v>
      </c>
      <c r="AK24" s="167">
        <v>85</v>
      </c>
      <c r="AL24" s="167">
        <v>58</v>
      </c>
      <c r="AM24" s="161">
        <v>992</v>
      </c>
      <c r="AN24" s="161">
        <v>9</v>
      </c>
      <c r="AO24" s="16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D24" s="184" t="s">
        <v>287</v>
      </c>
      <c r="BE24" s="184" t="s">
        <v>232</v>
      </c>
      <c r="BF24" s="185">
        <v>81</v>
      </c>
      <c r="BG24" s="185">
        <v>82</v>
      </c>
      <c r="BH24" s="185">
        <v>83</v>
      </c>
      <c r="BI24" s="185">
        <v>77</v>
      </c>
      <c r="BJ24" s="185">
        <v>81</v>
      </c>
      <c r="BK24" s="185">
        <v>82</v>
      </c>
      <c r="BL24" s="186">
        <v>486</v>
      </c>
      <c r="BM24" s="187">
        <v>3</v>
      </c>
    </row>
    <row r="25" spans="1:65" ht="15" thickBot="1" x14ac:dyDescent="0.2">
      <c r="A25" s="161" t="s">
        <v>165</v>
      </c>
      <c r="B25" s="161" t="s">
        <v>391</v>
      </c>
      <c r="C25" s="161">
        <v>97.5</v>
      </c>
      <c r="D25" s="161">
        <v>96.4</v>
      </c>
      <c r="E25" s="161">
        <v>100.5</v>
      </c>
      <c r="F25" s="161">
        <v>100.9</v>
      </c>
      <c r="G25" s="161">
        <v>97.5</v>
      </c>
      <c r="H25" s="161">
        <v>98.1</v>
      </c>
      <c r="I25" s="161">
        <v>590.9</v>
      </c>
      <c r="J25" s="161">
        <v>17</v>
      </c>
      <c r="K25" s="167"/>
      <c r="Y25" s="161" t="s">
        <v>279</v>
      </c>
      <c r="Z25" s="161" t="s">
        <v>387</v>
      </c>
      <c r="AA25" s="161">
        <v>79</v>
      </c>
      <c r="AB25" s="161">
        <v>79</v>
      </c>
      <c r="AC25" s="161">
        <v>76</v>
      </c>
      <c r="AD25" s="161">
        <v>77</v>
      </c>
      <c r="AE25" s="161">
        <v>93</v>
      </c>
      <c r="AF25" s="161">
        <v>90</v>
      </c>
      <c r="AG25" s="161">
        <v>93</v>
      </c>
      <c r="AH25" s="161">
        <v>93</v>
      </c>
      <c r="AI25" s="167">
        <v>78</v>
      </c>
      <c r="AJ25" s="167">
        <v>69</v>
      </c>
      <c r="AK25" s="167">
        <v>80</v>
      </c>
      <c r="AL25" s="167">
        <v>79</v>
      </c>
      <c r="AM25" s="161">
        <v>986</v>
      </c>
      <c r="AN25" s="161">
        <v>12</v>
      </c>
      <c r="AO25" s="16"/>
      <c r="AQ25" t="s">
        <v>58</v>
      </c>
      <c r="BD25" s="184" t="s">
        <v>551</v>
      </c>
      <c r="BE25" s="184" t="s">
        <v>417</v>
      </c>
      <c r="BF25" s="185">
        <v>78</v>
      </c>
      <c r="BG25" s="185">
        <v>82</v>
      </c>
      <c r="BH25" s="185">
        <v>76</v>
      </c>
      <c r="BI25" s="185">
        <v>85</v>
      </c>
      <c r="BJ25" s="185">
        <v>88</v>
      </c>
      <c r="BK25" s="185">
        <v>75</v>
      </c>
      <c r="BL25" s="186">
        <v>484</v>
      </c>
      <c r="BM25" s="187">
        <v>3</v>
      </c>
    </row>
    <row r="26" spans="1:65" ht="15" thickBot="1" x14ac:dyDescent="0.2">
      <c r="A26" s="161" t="s">
        <v>280</v>
      </c>
      <c r="B26" s="161" t="s">
        <v>388</v>
      </c>
      <c r="C26" s="161">
        <v>95.6</v>
      </c>
      <c r="D26" s="161">
        <v>100.6</v>
      </c>
      <c r="E26" s="161">
        <v>98.5</v>
      </c>
      <c r="F26" s="161">
        <v>100.1</v>
      </c>
      <c r="G26" s="161">
        <v>98.2</v>
      </c>
      <c r="H26" s="161">
        <v>97.4</v>
      </c>
      <c r="I26" s="161">
        <v>590.4</v>
      </c>
      <c r="J26" s="161">
        <v>22</v>
      </c>
      <c r="K26" s="167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7"/>
      <c r="AJ26" s="167"/>
      <c r="AK26" s="167"/>
      <c r="AL26" s="167"/>
      <c r="AM26" s="161"/>
      <c r="AN26" s="161"/>
      <c r="AO26" s="16"/>
      <c r="AQ26" s="9" t="s">
        <v>14</v>
      </c>
      <c r="AR26" s="9" t="s">
        <v>15</v>
      </c>
      <c r="AS26" s="9" t="s">
        <v>17</v>
      </c>
      <c r="AT26" s="9" t="s">
        <v>18</v>
      </c>
      <c r="AU26" s="9" t="s">
        <v>19</v>
      </c>
      <c r="AV26" s="9" t="s">
        <v>20</v>
      </c>
      <c r="AW26" s="9" t="s">
        <v>23</v>
      </c>
      <c r="AX26" s="9" t="s">
        <v>24</v>
      </c>
      <c r="AY26" s="9" t="s">
        <v>21</v>
      </c>
      <c r="AZ26" s="9" t="s">
        <v>22</v>
      </c>
      <c r="BA26" s="11" t="s">
        <v>45</v>
      </c>
      <c r="BD26" s="184" t="s">
        <v>536</v>
      </c>
      <c r="BE26" s="184" t="s">
        <v>232</v>
      </c>
      <c r="BF26" s="185">
        <v>79</v>
      </c>
      <c r="BG26" s="185">
        <v>73</v>
      </c>
      <c r="BH26" s="185">
        <v>88</v>
      </c>
      <c r="BI26" s="185">
        <v>83</v>
      </c>
      <c r="BJ26" s="185">
        <v>78</v>
      </c>
      <c r="BK26" s="185">
        <v>77</v>
      </c>
      <c r="BL26" s="186">
        <v>478</v>
      </c>
      <c r="BM26" s="187">
        <v>3</v>
      </c>
    </row>
    <row r="27" spans="1:65" ht="15" thickBot="1" x14ac:dyDescent="0.2">
      <c r="A27" s="161" t="s">
        <v>256</v>
      </c>
      <c r="B27" s="161" t="s">
        <v>384</v>
      </c>
      <c r="C27" s="161">
        <v>99.9</v>
      </c>
      <c r="D27" s="161">
        <v>99</v>
      </c>
      <c r="E27" s="161">
        <v>98.3</v>
      </c>
      <c r="F27" s="161">
        <v>95.3</v>
      </c>
      <c r="G27" s="161">
        <v>96.5</v>
      </c>
      <c r="H27" s="161">
        <v>99.9</v>
      </c>
      <c r="I27" s="161">
        <v>588.9</v>
      </c>
      <c r="J27" s="161">
        <v>18</v>
      </c>
      <c r="K27" s="167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9"/>
      <c r="AJ27" s="19"/>
      <c r="AK27" s="19"/>
      <c r="AL27" s="19"/>
      <c r="AM27" s="19"/>
      <c r="AN27" s="19"/>
      <c r="AO27" s="19"/>
      <c r="AQ27" s="161" t="s">
        <v>340</v>
      </c>
      <c r="AR27" s="161" t="s">
        <v>384</v>
      </c>
      <c r="AS27" s="161">
        <v>102.9</v>
      </c>
      <c r="AT27" s="161">
        <v>98</v>
      </c>
      <c r="AU27" s="161">
        <v>102.8</v>
      </c>
      <c r="AV27" s="161">
        <v>101.4</v>
      </c>
      <c r="AW27" s="161">
        <v>102.9</v>
      </c>
      <c r="AX27" s="161">
        <v>100.8</v>
      </c>
      <c r="AY27" s="161">
        <v>608.79999999999995</v>
      </c>
      <c r="AZ27" s="161">
        <v>28</v>
      </c>
      <c r="BA27" s="167"/>
      <c r="BD27" s="184" t="s">
        <v>552</v>
      </c>
      <c r="BE27" s="184" t="s">
        <v>423</v>
      </c>
      <c r="BF27" s="185">
        <v>77</v>
      </c>
      <c r="BG27" s="185">
        <v>75</v>
      </c>
      <c r="BH27" s="185">
        <v>74</v>
      </c>
      <c r="BI27" s="185">
        <v>85</v>
      </c>
      <c r="BJ27" s="185">
        <v>74</v>
      </c>
      <c r="BK27" s="185">
        <v>89</v>
      </c>
      <c r="BL27" s="186">
        <v>474</v>
      </c>
      <c r="BM27" s="187">
        <v>2</v>
      </c>
    </row>
    <row r="28" spans="1:65" ht="15" thickBot="1" x14ac:dyDescent="0.2">
      <c r="A28" s="161" t="s">
        <v>264</v>
      </c>
      <c r="B28" s="161" t="s">
        <v>387</v>
      </c>
      <c r="C28" s="161">
        <v>98.5</v>
      </c>
      <c r="D28" s="161">
        <v>100.7</v>
      </c>
      <c r="E28" s="161">
        <v>99.1</v>
      </c>
      <c r="F28" s="161">
        <v>98.3</v>
      </c>
      <c r="G28" s="161">
        <v>94.5</v>
      </c>
      <c r="H28" s="161">
        <v>97.8</v>
      </c>
      <c r="I28" s="161">
        <v>588.9</v>
      </c>
      <c r="J28" s="161">
        <v>23</v>
      </c>
      <c r="K28" s="167"/>
      <c r="Y28" t="s">
        <v>29</v>
      </c>
      <c r="AQ28" s="171" t="s">
        <v>348</v>
      </c>
      <c r="AR28" s="161" t="s">
        <v>393</v>
      </c>
      <c r="AS28" s="161">
        <v>100.4</v>
      </c>
      <c r="AT28" s="161">
        <v>101.8</v>
      </c>
      <c r="AU28" s="161">
        <v>99.9</v>
      </c>
      <c r="AV28" s="161">
        <v>101.7</v>
      </c>
      <c r="AW28" s="161">
        <v>102.8</v>
      </c>
      <c r="AX28" s="161">
        <v>102.1</v>
      </c>
      <c r="AY28" s="161">
        <v>608.70000000000005</v>
      </c>
      <c r="AZ28" s="161">
        <v>22</v>
      </c>
      <c r="BA28" s="167"/>
      <c r="BD28" s="184" t="s">
        <v>261</v>
      </c>
      <c r="BE28" s="184" t="s">
        <v>241</v>
      </c>
      <c r="BF28" s="185">
        <v>76</v>
      </c>
      <c r="BG28" s="185">
        <v>77</v>
      </c>
      <c r="BH28" s="185">
        <v>74</v>
      </c>
      <c r="BI28" s="185">
        <v>81</v>
      </c>
      <c r="BJ28" s="185">
        <v>79</v>
      </c>
      <c r="BK28" s="185">
        <v>84</v>
      </c>
      <c r="BL28" s="186">
        <v>471</v>
      </c>
      <c r="BM28" s="187">
        <v>3</v>
      </c>
    </row>
    <row r="29" spans="1:65" ht="15" thickBot="1" x14ac:dyDescent="0.2">
      <c r="A29" s="161" t="s">
        <v>175</v>
      </c>
      <c r="B29" s="161" t="s">
        <v>391</v>
      </c>
      <c r="C29" s="161">
        <v>98.6</v>
      </c>
      <c r="D29" s="161">
        <v>96.7</v>
      </c>
      <c r="E29" s="161">
        <v>98.3</v>
      </c>
      <c r="F29" s="161">
        <v>99.9</v>
      </c>
      <c r="G29" s="161">
        <v>97.1</v>
      </c>
      <c r="H29" s="161">
        <v>97.8</v>
      </c>
      <c r="I29" s="161">
        <v>588.4</v>
      </c>
      <c r="J29" s="161">
        <v>20</v>
      </c>
      <c r="K29" s="167"/>
      <c r="Y29" s="9" t="s">
        <v>14</v>
      </c>
      <c r="Z29" s="9" t="s">
        <v>15</v>
      </c>
      <c r="AA29" s="9" t="s">
        <v>17</v>
      </c>
      <c r="AB29" s="9" t="s">
        <v>18</v>
      </c>
      <c r="AC29" s="9" t="s">
        <v>19</v>
      </c>
      <c r="AD29" s="9" t="s">
        <v>20</v>
      </c>
      <c r="AE29" s="9" t="s">
        <v>23</v>
      </c>
      <c r="AF29" s="9" t="s">
        <v>24</v>
      </c>
      <c r="AG29" s="9" t="s">
        <v>21</v>
      </c>
      <c r="AH29" s="9" t="s">
        <v>22</v>
      </c>
      <c r="AI29" s="11" t="s">
        <v>45</v>
      </c>
      <c r="AQ29" s="161" t="s">
        <v>368</v>
      </c>
      <c r="AR29" s="161" t="s">
        <v>390</v>
      </c>
      <c r="AS29" s="161">
        <v>100.1</v>
      </c>
      <c r="AT29" s="161">
        <v>100.3</v>
      </c>
      <c r="AU29" s="161">
        <v>100.4</v>
      </c>
      <c r="AV29" s="161">
        <v>97.8</v>
      </c>
      <c r="AW29" s="161">
        <v>97.9</v>
      </c>
      <c r="AX29" s="161">
        <v>98.4</v>
      </c>
      <c r="AY29" s="161">
        <v>594.9</v>
      </c>
      <c r="AZ29" s="161">
        <v>14</v>
      </c>
      <c r="BA29" s="167"/>
      <c r="BD29" s="184" t="s">
        <v>296</v>
      </c>
      <c r="BE29" s="184" t="s">
        <v>417</v>
      </c>
      <c r="BF29" s="185">
        <v>68</v>
      </c>
      <c r="BG29" s="185">
        <v>75</v>
      </c>
      <c r="BH29" s="185">
        <v>73</v>
      </c>
      <c r="BI29" s="185">
        <v>79</v>
      </c>
      <c r="BJ29" s="185">
        <v>87</v>
      </c>
      <c r="BK29" s="185">
        <v>82</v>
      </c>
      <c r="BL29" s="186">
        <v>464</v>
      </c>
      <c r="BM29" s="187">
        <v>4</v>
      </c>
    </row>
    <row r="30" spans="1:65" ht="15" thickBot="1" x14ac:dyDescent="0.2">
      <c r="A30" s="161" t="s">
        <v>128</v>
      </c>
      <c r="B30" s="161" t="s">
        <v>382</v>
      </c>
      <c r="C30" s="161">
        <v>95.9</v>
      </c>
      <c r="D30" s="161">
        <v>101.1</v>
      </c>
      <c r="E30" s="161">
        <v>98.9</v>
      </c>
      <c r="F30" s="161">
        <v>97.8</v>
      </c>
      <c r="G30" s="161">
        <v>97.8</v>
      </c>
      <c r="H30" s="161">
        <v>96</v>
      </c>
      <c r="I30" s="161">
        <v>587.5</v>
      </c>
      <c r="J30" s="161">
        <v>18</v>
      </c>
      <c r="K30" s="167"/>
      <c r="Y30" s="161" t="s">
        <v>340</v>
      </c>
      <c r="Z30" s="161" t="s">
        <v>417</v>
      </c>
      <c r="AA30" s="161">
        <v>93</v>
      </c>
      <c r="AB30" s="161">
        <v>92</v>
      </c>
      <c r="AC30" s="161">
        <v>89</v>
      </c>
      <c r="AD30" s="161">
        <v>92</v>
      </c>
      <c r="AE30" s="161">
        <v>97</v>
      </c>
      <c r="AF30" s="161">
        <v>99</v>
      </c>
      <c r="AG30" s="161">
        <v>98</v>
      </c>
      <c r="AH30" s="161">
        <v>98</v>
      </c>
      <c r="AI30" s="167">
        <v>93</v>
      </c>
      <c r="AJ30">
        <v>94</v>
      </c>
      <c r="AK30">
        <v>93</v>
      </c>
      <c r="AL30">
        <v>93</v>
      </c>
      <c r="AM30">
        <v>1131</v>
      </c>
      <c r="AN30">
        <v>39</v>
      </c>
      <c r="AQ30" s="161" t="s">
        <v>514</v>
      </c>
      <c r="AR30" s="161" t="s">
        <v>393</v>
      </c>
      <c r="AS30" s="161">
        <v>99.2</v>
      </c>
      <c r="AT30" s="161">
        <v>96.8</v>
      </c>
      <c r="AU30" s="161">
        <v>96.2</v>
      </c>
      <c r="AV30" s="161">
        <v>99.1</v>
      </c>
      <c r="AW30" s="161">
        <v>98</v>
      </c>
      <c r="AX30" s="161">
        <v>98.2</v>
      </c>
      <c r="AY30" s="161">
        <v>587.5</v>
      </c>
      <c r="AZ30" s="161">
        <v>16</v>
      </c>
      <c r="BA30" s="167"/>
      <c r="BD30" s="184" t="s">
        <v>333</v>
      </c>
      <c r="BE30" s="184" t="s">
        <v>245</v>
      </c>
      <c r="BF30" s="185">
        <v>75</v>
      </c>
      <c r="BG30" s="185">
        <v>73</v>
      </c>
      <c r="BH30" s="185">
        <v>86</v>
      </c>
      <c r="BI30" s="185">
        <v>74</v>
      </c>
      <c r="BJ30" s="185">
        <v>77</v>
      </c>
      <c r="BK30" s="185">
        <v>78</v>
      </c>
      <c r="BL30" s="186">
        <v>463</v>
      </c>
      <c r="BM30" s="187">
        <v>1</v>
      </c>
    </row>
    <row r="31" spans="1:65" ht="15" thickBot="1" x14ac:dyDescent="0.2">
      <c r="A31" s="161" t="s">
        <v>164</v>
      </c>
      <c r="B31" s="161" t="s">
        <v>391</v>
      </c>
      <c r="C31" s="161">
        <v>99.7</v>
      </c>
      <c r="D31" s="161">
        <v>98.8</v>
      </c>
      <c r="E31" s="161">
        <v>96</v>
      </c>
      <c r="F31" s="161">
        <v>97.9</v>
      </c>
      <c r="G31" s="161">
        <v>100.3</v>
      </c>
      <c r="H31" s="161">
        <v>94.2</v>
      </c>
      <c r="I31" s="161">
        <v>586.9</v>
      </c>
      <c r="J31" s="161">
        <v>21</v>
      </c>
      <c r="K31" s="167"/>
      <c r="Y31" s="161" t="s">
        <v>341</v>
      </c>
      <c r="Z31" s="161" t="s">
        <v>417</v>
      </c>
      <c r="AA31" s="161">
        <v>94</v>
      </c>
      <c r="AB31" s="161">
        <v>94</v>
      </c>
      <c r="AC31" s="161">
        <v>98</v>
      </c>
      <c r="AD31" s="161">
        <v>96</v>
      </c>
      <c r="AE31" s="161">
        <v>96</v>
      </c>
      <c r="AF31" s="161">
        <v>95</v>
      </c>
      <c r="AG31" s="161">
        <v>94</v>
      </c>
      <c r="AH31" s="161">
        <v>96</v>
      </c>
      <c r="AI31" s="167">
        <v>95</v>
      </c>
      <c r="AJ31">
        <v>91</v>
      </c>
      <c r="AK31">
        <v>96</v>
      </c>
      <c r="AL31">
        <v>88</v>
      </c>
      <c r="AM31">
        <v>1133</v>
      </c>
      <c r="AN31">
        <v>36</v>
      </c>
      <c r="AQ31" s="161" t="s">
        <v>350</v>
      </c>
      <c r="AR31" s="161" t="s">
        <v>387</v>
      </c>
      <c r="AS31" s="161">
        <v>100.4</v>
      </c>
      <c r="AT31" s="161">
        <v>93.7</v>
      </c>
      <c r="AU31" s="161">
        <v>99.3</v>
      </c>
      <c r="AV31" s="161">
        <v>93.7</v>
      </c>
      <c r="AW31" s="161">
        <v>98.3</v>
      </c>
      <c r="AX31" s="161">
        <v>97.3</v>
      </c>
      <c r="AY31" s="161">
        <v>582.70000000000005</v>
      </c>
      <c r="AZ31" s="161">
        <v>14</v>
      </c>
      <c r="BA31" s="167"/>
      <c r="BD31" s="184" t="s">
        <v>272</v>
      </c>
      <c r="BE31" s="184" t="s">
        <v>423</v>
      </c>
      <c r="BF31" s="185">
        <v>82</v>
      </c>
      <c r="BG31" s="185">
        <v>82</v>
      </c>
      <c r="BH31" s="185">
        <v>83</v>
      </c>
      <c r="BI31" s="185">
        <v>68</v>
      </c>
      <c r="BJ31" s="185">
        <v>74</v>
      </c>
      <c r="BK31" s="185">
        <v>73</v>
      </c>
      <c r="BL31" s="186">
        <v>462</v>
      </c>
      <c r="BM31" s="187">
        <v>3</v>
      </c>
    </row>
    <row r="32" spans="1:65" ht="15" thickBot="1" x14ac:dyDescent="0.2">
      <c r="A32" s="161" t="s">
        <v>283</v>
      </c>
      <c r="B32" s="161" t="s">
        <v>384</v>
      </c>
      <c r="C32" s="161">
        <v>96.9</v>
      </c>
      <c r="D32" s="161">
        <v>97.5</v>
      </c>
      <c r="E32" s="161">
        <v>98.2</v>
      </c>
      <c r="F32" s="161">
        <v>97.9</v>
      </c>
      <c r="G32" s="161">
        <v>94.3</v>
      </c>
      <c r="H32" s="161">
        <v>101.7</v>
      </c>
      <c r="I32" s="161">
        <v>586.5</v>
      </c>
      <c r="J32" s="161">
        <v>24</v>
      </c>
      <c r="K32" s="167"/>
      <c r="Y32" s="161" t="s">
        <v>343</v>
      </c>
      <c r="Z32" s="161" t="s">
        <v>417</v>
      </c>
      <c r="AA32" s="161">
        <v>94</v>
      </c>
      <c r="AB32" s="161">
        <v>92</v>
      </c>
      <c r="AC32" s="161">
        <v>89</v>
      </c>
      <c r="AD32" s="161">
        <v>95</v>
      </c>
      <c r="AE32" s="161">
        <v>98</v>
      </c>
      <c r="AF32" s="161">
        <v>95</v>
      </c>
      <c r="AG32" s="161">
        <v>93</v>
      </c>
      <c r="AH32" s="161">
        <v>96</v>
      </c>
      <c r="AI32" s="167">
        <v>97</v>
      </c>
      <c r="AJ32">
        <v>92</v>
      </c>
      <c r="AK32">
        <v>91</v>
      </c>
      <c r="AL32">
        <v>96</v>
      </c>
      <c r="AM32">
        <v>1128</v>
      </c>
      <c r="AN32">
        <v>34</v>
      </c>
      <c r="AQ32" s="161" t="s">
        <v>355</v>
      </c>
      <c r="AR32" s="161" t="s">
        <v>390</v>
      </c>
      <c r="AS32" s="161">
        <v>97</v>
      </c>
      <c r="AT32" s="161">
        <v>94.4</v>
      </c>
      <c r="AU32" s="161">
        <v>94.4</v>
      </c>
      <c r="AV32" s="161">
        <v>100.8</v>
      </c>
      <c r="AW32" s="161">
        <v>100.3</v>
      </c>
      <c r="AX32" s="161">
        <v>95.2</v>
      </c>
      <c r="AY32" s="161">
        <v>582.1</v>
      </c>
      <c r="AZ32" s="161">
        <v>14</v>
      </c>
      <c r="BA32" s="167"/>
      <c r="BD32" s="184" t="s">
        <v>291</v>
      </c>
      <c r="BE32" s="184" t="s">
        <v>239</v>
      </c>
      <c r="BF32" s="185">
        <v>75</v>
      </c>
      <c r="BG32" s="185">
        <v>72</v>
      </c>
      <c r="BH32" s="185">
        <v>80</v>
      </c>
      <c r="BI32" s="185">
        <v>81</v>
      </c>
      <c r="BJ32" s="185">
        <v>78</v>
      </c>
      <c r="BK32" s="185">
        <v>76</v>
      </c>
      <c r="BL32" s="186">
        <v>462</v>
      </c>
      <c r="BM32" s="187">
        <v>0</v>
      </c>
    </row>
    <row r="33" spans="1:65" ht="15" thickBot="1" x14ac:dyDescent="0.2">
      <c r="A33" s="161" t="s">
        <v>261</v>
      </c>
      <c r="B33" s="161" t="s">
        <v>388</v>
      </c>
      <c r="C33" s="161">
        <v>95.3</v>
      </c>
      <c r="D33" s="161">
        <v>97.7</v>
      </c>
      <c r="E33" s="161">
        <v>96.3</v>
      </c>
      <c r="F33" s="161">
        <v>98.8</v>
      </c>
      <c r="G33" s="161">
        <v>99.7</v>
      </c>
      <c r="H33" s="161">
        <v>98.6</v>
      </c>
      <c r="I33" s="161">
        <v>586.4</v>
      </c>
      <c r="J33" s="161">
        <v>20</v>
      </c>
      <c r="K33" s="167"/>
      <c r="Y33" s="43" t="s">
        <v>348</v>
      </c>
      <c r="Z33" s="161" t="s">
        <v>518</v>
      </c>
      <c r="AA33" s="161">
        <v>90</v>
      </c>
      <c r="AB33" s="161">
        <v>91</v>
      </c>
      <c r="AC33" s="161">
        <v>93</v>
      </c>
      <c r="AD33" s="161">
        <v>93</v>
      </c>
      <c r="AE33" s="161">
        <v>97</v>
      </c>
      <c r="AF33" s="161">
        <v>98</v>
      </c>
      <c r="AG33" s="161">
        <v>97</v>
      </c>
      <c r="AH33" s="161">
        <v>99</v>
      </c>
      <c r="AI33" s="167">
        <v>90</v>
      </c>
      <c r="AJ33">
        <v>90</v>
      </c>
      <c r="AK33">
        <v>85</v>
      </c>
      <c r="AL33">
        <v>90</v>
      </c>
      <c r="AM33">
        <v>1113</v>
      </c>
      <c r="AN33">
        <v>33</v>
      </c>
      <c r="AQ33" s="9" t="s">
        <v>339</v>
      </c>
      <c r="AR33" s="9" t="s">
        <v>383</v>
      </c>
      <c r="AS33" s="9">
        <v>95.5</v>
      </c>
      <c r="AT33" s="9">
        <v>97.8</v>
      </c>
      <c r="AU33" s="9">
        <v>94.6</v>
      </c>
      <c r="AV33" s="9">
        <v>97.9</v>
      </c>
      <c r="AW33" s="9">
        <v>97.1</v>
      </c>
      <c r="AX33" s="9">
        <v>93.6</v>
      </c>
      <c r="AY33" s="9">
        <v>576.5</v>
      </c>
      <c r="AZ33" s="9">
        <v>9</v>
      </c>
      <c r="BA33" s="9"/>
      <c r="BD33" s="184" t="s">
        <v>228</v>
      </c>
      <c r="BE33" s="184" t="s">
        <v>248</v>
      </c>
      <c r="BF33" s="185">
        <v>86</v>
      </c>
      <c r="BG33" s="185">
        <v>70</v>
      </c>
      <c r="BH33" s="185">
        <v>76</v>
      </c>
      <c r="BI33" s="185">
        <v>76</v>
      </c>
      <c r="BJ33" s="185">
        <v>73</v>
      </c>
      <c r="BK33" s="185">
        <v>77</v>
      </c>
      <c r="BL33" s="186">
        <v>458</v>
      </c>
      <c r="BM33" s="187">
        <v>1</v>
      </c>
    </row>
    <row r="34" spans="1:65" ht="15" thickBot="1" x14ac:dyDescent="0.2">
      <c r="A34" s="161" t="s">
        <v>255</v>
      </c>
      <c r="B34" s="161" t="s">
        <v>383</v>
      </c>
      <c r="C34" s="161">
        <v>97.4</v>
      </c>
      <c r="D34" s="161">
        <v>94.4</v>
      </c>
      <c r="E34" s="161">
        <v>100</v>
      </c>
      <c r="F34" s="161">
        <v>98</v>
      </c>
      <c r="G34" s="161">
        <v>95.3</v>
      </c>
      <c r="H34" s="161">
        <v>100</v>
      </c>
      <c r="I34" s="161">
        <v>585.1</v>
      </c>
      <c r="J34" s="161">
        <v>16</v>
      </c>
      <c r="K34" s="167"/>
      <c r="Y34" s="161" t="s">
        <v>125</v>
      </c>
      <c r="Z34" s="161" t="s">
        <v>236</v>
      </c>
      <c r="AA34" s="161">
        <v>90</v>
      </c>
      <c r="AB34" s="161">
        <v>91</v>
      </c>
      <c r="AC34" s="161">
        <v>95</v>
      </c>
      <c r="AD34" s="161">
        <v>90</v>
      </c>
      <c r="AE34" s="161">
        <v>95</v>
      </c>
      <c r="AF34" s="161">
        <v>96</v>
      </c>
      <c r="AG34" s="161">
        <v>98</v>
      </c>
      <c r="AH34" s="161">
        <v>97</v>
      </c>
      <c r="AI34" s="167">
        <v>91</v>
      </c>
      <c r="AJ34">
        <v>90</v>
      </c>
      <c r="AK34">
        <v>92</v>
      </c>
      <c r="AL34">
        <v>86</v>
      </c>
      <c r="AM34">
        <v>1111</v>
      </c>
      <c r="AN34">
        <v>26</v>
      </c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D34" s="184" t="s">
        <v>259</v>
      </c>
      <c r="BE34" s="184" t="s">
        <v>234</v>
      </c>
      <c r="BF34" s="185">
        <v>81</v>
      </c>
      <c r="BG34" s="185">
        <v>75</v>
      </c>
      <c r="BH34" s="185">
        <v>82</v>
      </c>
      <c r="BI34" s="185">
        <v>75</v>
      </c>
      <c r="BJ34" s="185">
        <v>71</v>
      </c>
      <c r="BK34" s="185">
        <v>73</v>
      </c>
      <c r="BL34" s="186">
        <v>457</v>
      </c>
      <c r="BM34" s="187">
        <v>1</v>
      </c>
    </row>
    <row r="35" spans="1:65" ht="15" thickBot="1" x14ac:dyDescent="0.2">
      <c r="A35" s="161" t="s">
        <v>285</v>
      </c>
      <c r="B35" s="161" t="s">
        <v>387</v>
      </c>
      <c r="C35" s="161">
        <v>97.8</v>
      </c>
      <c r="D35" s="161">
        <v>97.4</v>
      </c>
      <c r="E35" s="161">
        <v>101</v>
      </c>
      <c r="F35" s="161">
        <v>99.9</v>
      </c>
      <c r="G35" s="161">
        <v>92.4</v>
      </c>
      <c r="H35" s="161">
        <v>95.9</v>
      </c>
      <c r="I35" s="161">
        <v>584.4</v>
      </c>
      <c r="J35" s="161">
        <v>23</v>
      </c>
      <c r="K35" s="167"/>
      <c r="Y35" s="161" t="s">
        <v>339</v>
      </c>
      <c r="Z35" s="161" t="s">
        <v>423</v>
      </c>
      <c r="AA35" s="161">
        <v>94</v>
      </c>
      <c r="AB35" s="161">
        <v>93</v>
      </c>
      <c r="AC35" s="161">
        <v>95</v>
      </c>
      <c r="AD35" s="161">
        <v>93</v>
      </c>
      <c r="AE35" s="161">
        <v>99</v>
      </c>
      <c r="AF35" s="161">
        <v>91</v>
      </c>
      <c r="AG35" s="161">
        <v>98</v>
      </c>
      <c r="AH35" s="161">
        <v>94</v>
      </c>
      <c r="AI35" s="167">
        <v>90</v>
      </c>
      <c r="AJ35">
        <v>89</v>
      </c>
      <c r="AK35">
        <v>87</v>
      </c>
      <c r="AL35">
        <v>92</v>
      </c>
      <c r="AM35">
        <v>1115</v>
      </c>
      <c r="AN35">
        <v>32</v>
      </c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D35" s="184" t="s">
        <v>258</v>
      </c>
      <c r="BE35" s="184" t="s">
        <v>239</v>
      </c>
      <c r="BF35" s="185">
        <v>71</v>
      </c>
      <c r="BG35" s="185">
        <v>75</v>
      </c>
      <c r="BH35" s="185">
        <v>73</v>
      </c>
      <c r="BI35" s="185">
        <v>85</v>
      </c>
      <c r="BJ35" s="185">
        <v>75</v>
      </c>
      <c r="BK35" s="185">
        <v>68</v>
      </c>
      <c r="BL35" s="186">
        <v>447</v>
      </c>
      <c r="BM35" s="187">
        <v>3</v>
      </c>
    </row>
    <row r="36" spans="1:65" ht="15" thickBot="1" x14ac:dyDescent="0.2">
      <c r="A36" s="161" t="s">
        <v>202</v>
      </c>
      <c r="B36" s="161" t="s">
        <v>392</v>
      </c>
      <c r="C36" s="161">
        <v>93.9</v>
      </c>
      <c r="D36" s="161">
        <v>100.3</v>
      </c>
      <c r="E36" s="161">
        <v>94.5</v>
      </c>
      <c r="F36" s="161">
        <v>98.2</v>
      </c>
      <c r="G36" s="161">
        <v>99.8</v>
      </c>
      <c r="H36" s="161">
        <v>97.4</v>
      </c>
      <c r="I36" s="161">
        <v>584.1</v>
      </c>
      <c r="J36" s="161">
        <v>22</v>
      </c>
      <c r="K36" s="167"/>
      <c r="Y36" s="161" t="s">
        <v>355</v>
      </c>
      <c r="Z36" s="161" t="s">
        <v>232</v>
      </c>
      <c r="AA36" s="161">
        <v>87</v>
      </c>
      <c r="AB36" s="161">
        <v>91</v>
      </c>
      <c r="AC36" s="161">
        <v>89</v>
      </c>
      <c r="AD36" s="161">
        <v>93</v>
      </c>
      <c r="AE36" s="161">
        <v>85</v>
      </c>
      <c r="AF36" s="161">
        <v>91</v>
      </c>
      <c r="AG36" s="161">
        <v>90</v>
      </c>
      <c r="AH36" s="161">
        <v>96</v>
      </c>
      <c r="AI36" s="167">
        <v>84</v>
      </c>
      <c r="AJ36">
        <v>92</v>
      </c>
      <c r="AK36">
        <v>88</v>
      </c>
      <c r="AL36">
        <v>93</v>
      </c>
      <c r="AM36">
        <v>1079</v>
      </c>
      <c r="AN36">
        <v>20</v>
      </c>
      <c r="BD36" s="184" t="s">
        <v>322</v>
      </c>
      <c r="BE36" s="184" t="s">
        <v>241</v>
      </c>
      <c r="BF36" s="185">
        <v>69</v>
      </c>
      <c r="BG36" s="185">
        <v>78</v>
      </c>
      <c r="BH36" s="185">
        <v>74</v>
      </c>
      <c r="BI36" s="185">
        <v>76</v>
      </c>
      <c r="BJ36" s="185">
        <v>76</v>
      </c>
      <c r="BK36" s="185">
        <v>74</v>
      </c>
      <c r="BL36" s="186">
        <v>447</v>
      </c>
      <c r="BM36" s="187">
        <v>2</v>
      </c>
    </row>
    <row r="37" spans="1:65" ht="15" thickBot="1" x14ac:dyDescent="0.2">
      <c r="A37" s="161" t="s">
        <v>163</v>
      </c>
      <c r="B37" s="161" t="s">
        <v>391</v>
      </c>
      <c r="C37" s="161">
        <v>95.1</v>
      </c>
      <c r="D37" s="161">
        <v>99</v>
      </c>
      <c r="E37" s="161">
        <v>95.8</v>
      </c>
      <c r="F37" s="161">
        <v>97.3</v>
      </c>
      <c r="G37" s="161">
        <v>97.6</v>
      </c>
      <c r="H37" s="161">
        <v>98.9</v>
      </c>
      <c r="I37" s="161">
        <v>583.70000000000005</v>
      </c>
      <c r="J37" s="161">
        <v>14</v>
      </c>
      <c r="K37" s="167"/>
      <c r="Y37" s="161" t="s">
        <v>344</v>
      </c>
      <c r="Z37" s="161" t="s">
        <v>241</v>
      </c>
      <c r="AA37" s="161">
        <v>87</v>
      </c>
      <c r="AB37" s="161">
        <v>91</v>
      </c>
      <c r="AC37" s="161">
        <v>83</v>
      </c>
      <c r="AD37" s="161">
        <v>85</v>
      </c>
      <c r="AE37" s="161">
        <v>92</v>
      </c>
      <c r="AF37" s="161">
        <v>96</v>
      </c>
      <c r="AG37" s="161">
        <v>94</v>
      </c>
      <c r="AH37" s="161">
        <v>95</v>
      </c>
      <c r="AI37" s="167">
        <v>91</v>
      </c>
      <c r="AJ37">
        <v>86</v>
      </c>
      <c r="AK37">
        <v>91</v>
      </c>
      <c r="AL37">
        <v>88</v>
      </c>
      <c r="AM37">
        <v>1079</v>
      </c>
      <c r="AN37">
        <v>20</v>
      </c>
      <c r="BD37" s="184" t="s">
        <v>264</v>
      </c>
      <c r="BE37" s="184" t="s">
        <v>234</v>
      </c>
      <c r="BF37" s="185">
        <v>72</v>
      </c>
      <c r="BG37" s="185">
        <v>80</v>
      </c>
      <c r="BH37" s="185">
        <v>62</v>
      </c>
      <c r="BI37" s="185">
        <v>81</v>
      </c>
      <c r="BJ37" s="185">
        <v>78</v>
      </c>
      <c r="BK37" s="185">
        <v>73</v>
      </c>
      <c r="BL37" s="186">
        <v>446</v>
      </c>
      <c r="BM37" s="187">
        <v>2</v>
      </c>
    </row>
    <row r="38" spans="1:65" ht="15" thickBot="1" x14ac:dyDescent="0.2">
      <c r="A38" s="161" t="s">
        <v>274</v>
      </c>
      <c r="B38" s="161" t="s">
        <v>387</v>
      </c>
      <c r="C38" s="161">
        <v>94.8</v>
      </c>
      <c r="D38" s="161">
        <v>93.4</v>
      </c>
      <c r="E38" s="161">
        <v>97</v>
      </c>
      <c r="F38" s="161">
        <v>99.1</v>
      </c>
      <c r="G38" s="161">
        <v>100.6</v>
      </c>
      <c r="H38" s="161">
        <v>98.6</v>
      </c>
      <c r="I38" s="161">
        <v>583.5</v>
      </c>
      <c r="J38" s="161">
        <v>15</v>
      </c>
      <c r="K38" s="167"/>
      <c r="Y38" s="161" t="s">
        <v>350</v>
      </c>
      <c r="Z38" s="161" t="s">
        <v>234</v>
      </c>
      <c r="AA38" s="161">
        <v>91</v>
      </c>
      <c r="AB38" s="161">
        <v>91</v>
      </c>
      <c r="AC38" s="161">
        <v>91</v>
      </c>
      <c r="AD38" s="161">
        <v>92</v>
      </c>
      <c r="AE38" s="161">
        <v>88</v>
      </c>
      <c r="AF38" s="161">
        <v>94</v>
      </c>
      <c r="AG38" s="161">
        <v>95</v>
      </c>
      <c r="AH38" s="161">
        <v>98</v>
      </c>
      <c r="AI38" s="167">
        <v>80</v>
      </c>
      <c r="AJ38">
        <v>82</v>
      </c>
      <c r="AK38">
        <v>87</v>
      </c>
      <c r="AL38">
        <v>90</v>
      </c>
      <c r="AM38">
        <v>1070</v>
      </c>
      <c r="AN38">
        <v>24</v>
      </c>
      <c r="BD38" s="184" t="s">
        <v>336</v>
      </c>
      <c r="BE38" s="184" t="s">
        <v>241</v>
      </c>
      <c r="BF38" s="185">
        <v>68</v>
      </c>
      <c r="BG38" s="185">
        <v>66</v>
      </c>
      <c r="BH38" s="185">
        <v>70</v>
      </c>
      <c r="BI38" s="185">
        <v>84</v>
      </c>
      <c r="BJ38" s="185">
        <v>79</v>
      </c>
      <c r="BK38" s="185">
        <v>74</v>
      </c>
      <c r="BL38" s="186">
        <v>441</v>
      </c>
      <c r="BM38" s="187">
        <v>3</v>
      </c>
    </row>
    <row r="39" spans="1:65" ht="15" thickBot="1" x14ac:dyDescent="0.2">
      <c r="A39" s="161" t="s">
        <v>160</v>
      </c>
      <c r="B39" s="161" t="s">
        <v>391</v>
      </c>
      <c r="C39" s="161">
        <v>97.5</v>
      </c>
      <c r="D39" s="161">
        <v>97.9</v>
      </c>
      <c r="E39" s="161">
        <v>94.8</v>
      </c>
      <c r="F39" s="161">
        <v>95.2</v>
      </c>
      <c r="G39" s="161">
        <v>97.6</v>
      </c>
      <c r="H39" s="161">
        <v>100.4</v>
      </c>
      <c r="I39" s="161">
        <v>583.4</v>
      </c>
      <c r="J39" s="161">
        <v>13</v>
      </c>
      <c r="K39" s="167"/>
      <c r="Y39" s="161" t="s">
        <v>368</v>
      </c>
      <c r="Z39" s="161" t="s">
        <v>232</v>
      </c>
      <c r="AA39" s="161">
        <v>89</v>
      </c>
      <c r="AB39" s="161">
        <v>89</v>
      </c>
      <c r="AC39" s="161">
        <v>94</v>
      </c>
      <c r="AD39" s="161">
        <v>94</v>
      </c>
      <c r="AE39" s="161">
        <v>88</v>
      </c>
      <c r="AF39" s="161">
        <v>91</v>
      </c>
      <c r="AG39" s="161">
        <v>91</v>
      </c>
      <c r="AH39" s="161">
        <v>93</v>
      </c>
      <c r="AI39" s="167">
        <v>75</v>
      </c>
      <c r="AJ39">
        <v>85</v>
      </c>
      <c r="AK39">
        <v>80</v>
      </c>
      <c r="AL39">
        <v>83</v>
      </c>
      <c r="AM39">
        <v>1058</v>
      </c>
      <c r="AN39">
        <v>22</v>
      </c>
      <c r="BD39" s="184" t="s">
        <v>553</v>
      </c>
      <c r="BE39" s="184" t="s">
        <v>245</v>
      </c>
      <c r="BF39" s="185">
        <v>75</v>
      </c>
      <c r="BG39" s="185">
        <v>79</v>
      </c>
      <c r="BH39" s="185">
        <v>67</v>
      </c>
      <c r="BI39" s="185">
        <v>74</v>
      </c>
      <c r="BJ39" s="185">
        <v>73</v>
      </c>
      <c r="BK39" s="185">
        <v>70</v>
      </c>
      <c r="BL39" s="186">
        <v>438</v>
      </c>
      <c r="BM39" s="187">
        <v>1</v>
      </c>
    </row>
    <row r="40" spans="1:65" ht="15" thickBot="1" x14ac:dyDescent="0.2">
      <c r="A40" s="161" t="s">
        <v>159</v>
      </c>
      <c r="B40" s="161" t="s">
        <v>391</v>
      </c>
      <c r="C40" s="161">
        <v>96</v>
      </c>
      <c r="D40" s="161">
        <v>99.8</v>
      </c>
      <c r="E40" s="161">
        <v>93.9</v>
      </c>
      <c r="F40" s="161">
        <v>97.4</v>
      </c>
      <c r="G40" s="161">
        <v>96.2</v>
      </c>
      <c r="H40" s="161">
        <v>100</v>
      </c>
      <c r="I40" s="161">
        <v>583.29999999999995</v>
      </c>
      <c r="J40" s="161">
        <v>17</v>
      </c>
      <c r="K40" s="167"/>
      <c r="Y40" s="161" t="s">
        <v>127</v>
      </c>
      <c r="Z40" s="161" t="s">
        <v>236</v>
      </c>
      <c r="AA40" s="161">
        <v>88</v>
      </c>
      <c r="AB40" s="161">
        <v>89</v>
      </c>
      <c r="AC40" s="161">
        <v>91</v>
      </c>
      <c r="AD40" s="161">
        <v>89</v>
      </c>
      <c r="AE40" s="161">
        <v>86</v>
      </c>
      <c r="AF40" s="161">
        <v>86</v>
      </c>
      <c r="AG40" s="161">
        <v>92</v>
      </c>
      <c r="AH40" s="161">
        <v>92</v>
      </c>
      <c r="AI40" s="167">
        <v>84</v>
      </c>
      <c r="AJ40">
        <v>78</v>
      </c>
      <c r="AK40">
        <v>81</v>
      </c>
      <c r="AL40">
        <v>84</v>
      </c>
      <c r="AM40">
        <v>1040</v>
      </c>
      <c r="AN40">
        <v>17</v>
      </c>
      <c r="BD40" s="184" t="s">
        <v>282</v>
      </c>
      <c r="BE40" s="184" t="s">
        <v>239</v>
      </c>
      <c r="BF40" s="185">
        <v>73</v>
      </c>
      <c r="BG40" s="185">
        <v>73</v>
      </c>
      <c r="BH40" s="185">
        <v>75</v>
      </c>
      <c r="BI40" s="185">
        <v>68</v>
      </c>
      <c r="BJ40" s="185">
        <v>74</v>
      </c>
      <c r="BK40" s="185">
        <v>69</v>
      </c>
      <c r="BL40" s="186">
        <v>432</v>
      </c>
      <c r="BM40" s="187">
        <v>0</v>
      </c>
    </row>
    <row r="41" spans="1:65" ht="15" thickBot="1" x14ac:dyDescent="0.2">
      <c r="A41" s="161" t="s">
        <v>212</v>
      </c>
      <c r="B41" s="161" t="s">
        <v>392</v>
      </c>
      <c r="C41" s="161">
        <v>92.9</v>
      </c>
      <c r="D41" s="161">
        <v>97.6</v>
      </c>
      <c r="E41" s="161">
        <v>98</v>
      </c>
      <c r="F41" s="161">
        <v>99.9</v>
      </c>
      <c r="G41" s="161">
        <v>94.1</v>
      </c>
      <c r="H41" s="161">
        <v>100.5</v>
      </c>
      <c r="I41" s="161">
        <v>583</v>
      </c>
      <c r="J41" s="161">
        <v>21</v>
      </c>
      <c r="K41" s="167"/>
      <c r="Y41" s="161" t="s">
        <v>366</v>
      </c>
      <c r="Z41" s="161" t="s">
        <v>232</v>
      </c>
      <c r="AA41" s="161">
        <v>80</v>
      </c>
      <c r="AB41" s="161">
        <v>88</v>
      </c>
      <c r="AC41" s="161">
        <v>91</v>
      </c>
      <c r="AD41" s="161">
        <v>88</v>
      </c>
      <c r="AE41" s="161">
        <v>91</v>
      </c>
      <c r="AF41" s="161">
        <v>94</v>
      </c>
      <c r="AG41" s="161">
        <v>94</v>
      </c>
      <c r="AH41" s="161">
        <v>89</v>
      </c>
      <c r="AI41" s="167">
        <v>73</v>
      </c>
      <c r="AJ41">
        <v>79</v>
      </c>
      <c r="AK41">
        <v>89</v>
      </c>
      <c r="AL41">
        <v>78</v>
      </c>
      <c r="AM41">
        <v>1034</v>
      </c>
      <c r="AN41">
        <v>17</v>
      </c>
      <c r="BD41" s="184" t="s">
        <v>554</v>
      </c>
      <c r="BE41" s="184" t="s">
        <v>248</v>
      </c>
      <c r="BF41" s="185">
        <v>76</v>
      </c>
      <c r="BG41" s="185">
        <v>73</v>
      </c>
      <c r="BH41" s="185">
        <v>67</v>
      </c>
      <c r="BI41" s="185">
        <v>70</v>
      </c>
      <c r="BJ41" s="185">
        <v>71</v>
      </c>
      <c r="BK41" s="185">
        <v>73</v>
      </c>
      <c r="BL41" s="186">
        <v>430</v>
      </c>
      <c r="BM41" s="187">
        <v>0</v>
      </c>
    </row>
    <row r="42" spans="1:65" ht="15" thickBot="1" x14ac:dyDescent="0.2">
      <c r="A42" s="161" t="s">
        <v>294</v>
      </c>
      <c r="B42" s="161" t="s">
        <v>383</v>
      </c>
      <c r="C42" s="161">
        <v>90.4</v>
      </c>
      <c r="D42" s="161">
        <v>99.9</v>
      </c>
      <c r="E42" s="161">
        <v>101</v>
      </c>
      <c r="F42" s="161">
        <v>99.2</v>
      </c>
      <c r="G42" s="161">
        <v>96.1</v>
      </c>
      <c r="H42" s="161">
        <v>96.1</v>
      </c>
      <c r="I42" s="161">
        <v>582.70000000000005</v>
      </c>
      <c r="J42" s="161">
        <v>20</v>
      </c>
      <c r="K42" s="167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7"/>
      <c r="BD42" s="184" t="s">
        <v>313</v>
      </c>
      <c r="BE42" s="184" t="s">
        <v>241</v>
      </c>
      <c r="BF42" s="185">
        <v>63</v>
      </c>
      <c r="BG42" s="185">
        <v>74</v>
      </c>
      <c r="BH42" s="185">
        <v>67</v>
      </c>
      <c r="BI42" s="185">
        <v>74</v>
      </c>
      <c r="BJ42" s="185">
        <v>79</v>
      </c>
      <c r="BK42" s="185">
        <v>66</v>
      </c>
      <c r="BL42" s="186">
        <v>423</v>
      </c>
      <c r="BM42" s="187">
        <v>3</v>
      </c>
    </row>
    <row r="43" spans="1:65" ht="15" thickBot="1" x14ac:dyDescent="0.2">
      <c r="A43" s="161" t="s">
        <v>129</v>
      </c>
      <c r="B43" s="161" t="s">
        <v>382</v>
      </c>
      <c r="C43" s="161">
        <v>95.7</v>
      </c>
      <c r="D43" s="161">
        <v>99.7</v>
      </c>
      <c r="E43" s="161">
        <v>100.9</v>
      </c>
      <c r="F43" s="161">
        <v>95.8</v>
      </c>
      <c r="G43" s="161">
        <v>93.7</v>
      </c>
      <c r="H43" s="161">
        <v>95.9</v>
      </c>
      <c r="I43" s="161">
        <v>581.70000000000005</v>
      </c>
      <c r="J43" s="161">
        <v>19</v>
      </c>
      <c r="K43" s="167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9"/>
      <c r="BD43" s="184" t="s">
        <v>503</v>
      </c>
      <c r="BE43" s="184" t="s">
        <v>243</v>
      </c>
      <c r="BF43" s="185">
        <v>69</v>
      </c>
      <c r="BG43" s="185">
        <v>68</v>
      </c>
      <c r="BH43" s="185">
        <v>68</v>
      </c>
      <c r="BI43" s="185">
        <v>72</v>
      </c>
      <c r="BJ43" s="185">
        <v>62</v>
      </c>
      <c r="BK43" s="185">
        <v>79</v>
      </c>
      <c r="BL43" s="186">
        <v>418</v>
      </c>
      <c r="BM43" s="187">
        <v>3</v>
      </c>
    </row>
    <row r="44" spans="1:65" ht="15" thickBot="1" x14ac:dyDescent="0.2">
      <c r="A44" s="161" t="s">
        <v>303</v>
      </c>
      <c r="B44" s="161" t="s">
        <v>250</v>
      </c>
      <c r="C44" s="161">
        <v>94.8</v>
      </c>
      <c r="D44" s="161">
        <v>95</v>
      </c>
      <c r="E44" s="161">
        <v>98.5</v>
      </c>
      <c r="F44" s="161">
        <v>101.6</v>
      </c>
      <c r="G44" s="161">
        <v>93.2</v>
      </c>
      <c r="H44" s="161">
        <v>98.5</v>
      </c>
      <c r="I44" s="161">
        <v>581.6</v>
      </c>
      <c r="J44" s="161">
        <v>20</v>
      </c>
      <c r="K44" s="167"/>
      <c r="BD44" s="184" t="s">
        <v>301</v>
      </c>
      <c r="BE44" s="184" t="s">
        <v>232</v>
      </c>
      <c r="BF44" s="185">
        <v>69</v>
      </c>
      <c r="BG44" s="185">
        <v>66</v>
      </c>
      <c r="BH44" s="185">
        <v>68</v>
      </c>
      <c r="BI44" s="185">
        <v>74</v>
      </c>
      <c r="BJ44" s="185">
        <v>73</v>
      </c>
      <c r="BK44" s="185">
        <v>68</v>
      </c>
      <c r="BL44" s="186">
        <v>418</v>
      </c>
      <c r="BM44" s="187">
        <v>2</v>
      </c>
    </row>
    <row r="45" spans="1:65" ht="15" thickBot="1" x14ac:dyDescent="0.2">
      <c r="A45" s="161" t="s">
        <v>276</v>
      </c>
      <c r="B45" s="161" t="s">
        <v>383</v>
      </c>
      <c r="C45" s="161">
        <v>97.2</v>
      </c>
      <c r="D45" s="161">
        <v>98.3</v>
      </c>
      <c r="E45" s="161">
        <v>97.5</v>
      </c>
      <c r="F45" s="161">
        <v>97.1</v>
      </c>
      <c r="G45" s="161">
        <v>97.5</v>
      </c>
      <c r="H45" s="161">
        <v>93.7</v>
      </c>
      <c r="I45" s="161">
        <v>581.29999999999995</v>
      </c>
      <c r="J45" s="161">
        <v>19</v>
      </c>
      <c r="K45" s="167"/>
      <c r="BD45" s="184" t="s">
        <v>555</v>
      </c>
      <c r="BE45" s="184" t="s">
        <v>245</v>
      </c>
      <c r="BF45" s="185">
        <v>66</v>
      </c>
      <c r="BG45" s="185">
        <v>64</v>
      </c>
      <c r="BH45" s="185">
        <v>73</v>
      </c>
      <c r="BI45" s="185">
        <v>61</v>
      </c>
      <c r="BJ45" s="185">
        <v>76</v>
      </c>
      <c r="BK45" s="185">
        <v>73</v>
      </c>
      <c r="BL45" s="186">
        <v>413</v>
      </c>
      <c r="BM45" s="187">
        <v>1</v>
      </c>
    </row>
    <row r="46" spans="1:65" ht="15" thickBot="1" x14ac:dyDescent="0.2">
      <c r="A46" s="161" t="s">
        <v>126</v>
      </c>
      <c r="B46" s="161" t="s">
        <v>382</v>
      </c>
      <c r="C46" s="161">
        <v>96.1</v>
      </c>
      <c r="D46" s="161">
        <v>97.9</v>
      </c>
      <c r="E46" s="161">
        <v>95.4</v>
      </c>
      <c r="F46" s="161">
        <v>97.8</v>
      </c>
      <c r="G46" s="161">
        <v>94.3</v>
      </c>
      <c r="H46" s="161">
        <v>99.3</v>
      </c>
      <c r="I46" s="161">
        <v>580.79999999999995</v>
      </c>
      <c r="J46" s="161">
        <v>16</v>
      </c>
      <c r="K46" s="167"/>
      <c r="BD46" s="184" t="s">
        <v>283</v>
      </c>
      <c r="BE46" s="184" t="s">
        <v>417</v>
      </c>
      <c r="BF46" s="185">
        <v>66</v>
      </c>
      <c r="BG46" s="185">
        <v>59</v>
      </c>
      <c r="BH46" s="185">
        <v>67</v>
      </c>
      <c r="BI46" s="185">
        <v>71</v>
      </c>
      <c r="BJ46" s="185">
        <v>72</v>
      </c>
      <c r="BK46" s="185">
        <v>74</v>
      </c>
      <c r="BL46" s="186">
        <v>409</v>
      </c>
      <c r="BM46" s="187">
        <v>3</v>
      </c>
    </row>
    <row r="47" spans="1:65" ht="15" thickBot="1" x14ac:dyDescent="0.2">
      <c r="A47" s="161" t="s">
        <v>439</v>
      </c>
      <c r="B47" s="161" t="s">
        <v>385</v>
      </c>
      <c r="C47" s="161">
        <v>96</v>
      </c>
      <c r="D47" s="161">
        <v>101.6</v>
      </c>
      <c r="E47" s="161">
        <v>95.7</v>
      </c>
      <c r="F47" s="161">
        <v>96.1</v>
      </c>
      <c r="G47" s="161">
        <v>97.8</v>
      </c>
      <c r="H47" s="161">
        <v>93.4</v>
      </c>
      <c r="I47" s="161">
        <v>580.6</v>
      </c>
      <c r="J47" s="161">
        <v>20</v>
      </c>
      <c r="K47" s="167"/>
      <c r="BD47" s="184" t="s">
        <v>556</v>
      </c>
      <c r="BE47" s="184" t="s">
        <v>245</v>
      </c>
      <c r="BF47" s="185">
        <v>65</v>
      </c>
      <c r="BG47" s="185">
        <v>53</v>
      </c>
      <c r="BH47" s="185">
        <v>66</v>
      </c>
      <c r="BI47" s="185">
        <v>71</v>
      </c>
      <c r="BJ47" s="185">
        <v>80</v>
      </c>
      <c r="BK47" s="185">
        <v>74</v>
      </c>
      <c r="BL47" s="186">
        <v>409</v>
      </c>
      <c r="BM47" s="187">
        <v>1</v>
      </c>
    </row>
    <row r="48" spans="1:65" ht="15" thickBot="1" x14ac:dyDescent="0.2">
      <c r="A48" s="161" t="s">
        <v>301</v>
      </c>
      <c r="B48" s="161" t="s">
        <v>390</v>
      </c>
      <c r="C48" s="161">
        <v>96.8</v>
      </c>
      <c r="D48" s="161">
        <v>97.1</v>
      </c>
      <c r="E48" s="161">
        <v>95</v>
      </c>
      <c r="F48" s="161">
        <v>97.4</v>
      </c>
      <c r="G48" s="161">
        <v>99</v>
      </c>
      <c r="H48" s="161">
        <v>95</v>
      </c>
      <c r="I48" s="161">
        <v>580.29999999999995</v>
      </c>
      <c r="J48" s="161">
        <v>16</v>
      </c>
      <c r="K48" s="167"/>
      <c r="BD48" s="184" t="s">
        <v>334</v>
      </c>
      <c r="BE48" s="184" t="s">
        <v>241</v>
      </c>
      <c r="BF48" s="185">
        <v>68</v>
      </c>
      <c r="BG48" s="185">
        <v>69</v>
      </c>
      <c r="BH48" s="185">
        <v>78</v>
      </c>
      <c r="BI48" s="185">
        <v>78</v>
      </c>
      <c r="BJ48" s="185">
        <v>62</v>
      </c>
      <c r="BK48" s="185">
        <v>54</v>
      </c>
      <c r="BL48" s="186">
        <v>409</v>
      </c>
      <c r="BM48" s="187">
        <v>1</v>
      </c>
    </row>
    <row r="49" spans="1:65" ht="15" thickBot="1" x14ac:dyDescent="0.2">
      <c r="A49" s="161" t="s">
        <v>474</v>
      </c>
      <c r="B49" s="161" t="s">
        <v>385</v>
      </c>
      <c r="C49" s="161">
        <v>93.5</v>
      </c>
      <c r="D49" s="161">
        <v>99.8</v>
      </c>
      <c r="E49" s="161">
        <v>97.8</v>
      </c>
      <c r="F49" s="161">
        <v>98.4</v>
      </c>
      <c r="G49" s="161">
        <v>95.1</v>
      </c>
      <c r="H49" s="161">
        <v>94.8</v>
      </c>
      <c r="I49" s="161">
        <v>579.4</v>
      </c>
      <c r="J49" s="161">
        <v>16</v>
      </c>
      <c r="K49" s="167"/>
      <c r="BD49" s="184" t="s">
        <v>315</v>
      </c>
      <c r="BE49" s="184" t="s">
        <v>234</v>
      </c>
      <c r="BF49" s="185">
        <v>71</v>
      </c>
      <c r="BG49" s="185">
        <v>53</v>
      </c>
      <c r="BH49" s="185">
        <v>68</v>
      </c>
      <c r="BI49" s="185">
        <v>66</v>
      </c>
      <c r="BJ49" s="185">
        <v>79</v>
      </c>
      <c r="BK49" s="185">
        <v>72</v>
      </c>
      <c r="BL49" s="186">
        <v>409</v>
      </c>
      <c r="BM49" s="187">
        <v>0</v>
      </c>
    </row>
    <row r="50" spans="1:65" ht="15" thickBot="1" x14ac:dyDescent="0.2">
      <c r="A50" s="161" t="s">
        <v>306</v>
      </c>
      <c r="B50" s="161" t="s">
        <v>388</v>
      </c>
      <c r="C50" s="161">
        <v>93</v>
      </c>
      <c r="D50" s="161">
        <v>95.5</v>
      </c>
      <c r="E50" s="161">
        <v>97.4</v>
      </c>
      <c r="F50" s="161">
        <v>96</v>
      </c>
      <c r="G50" s="161">
        <v>96.3</v>
      </c>
      <c r="H50" s="161">
        <v>100.5</v>
      </c>
      <c r="I50" s="161">
        <v>578.70000000000005</v>
      </c>
      <c r="J50" s="161">
        <v>18</v>
      </c>
      <c r="K50" s="167"/>
      <c r="BD50" s="184" t="s">
        <v>176</v>
      </c>
      <c r="BE50" s="184" t="s">
        <v>243</v>
      </c>
      <c r="BF50" s="185">
        <v>71</v>
      </c>
      <c r="BG50" s="185">
        <v>73</v>
      </c>
      <c r="BH50" s="185">
        <v>78</v>
      </c>
      <c r="BI50" s="185">
        <v>63</v>
      </c>
      <c r="BJ50" s="185">
        <v>61</v>
      </c>
      <c r="BK50" s="185">
        <v>63</v>
      </c>
      <c r="BL50" s="186">
        <v>409</v>
      </c>
      <c r="BM50" s="187">
        <v>0</v>
      </c>
    </row>
    <row r="51" spans="1:65" ht="15" thickBot="1" x14ac:dyDescent="0.2">
      <c r="A51" s="161" t="s">
        <v>300</v>
      </c>
      <c r="B51" s="161" t="s">
        <v>387</v>
      </c>
      <c r="C51" s="161">
        <v>95.3</v>
      </c>
      <c r="D51" s="161">
        <v>94.6</v>
      </c>
      <c r="E51" s="161">
        <v>95.8</v>
      </c>
      <c r="F51" s="161">
        <v>98.8</v>
      </c>
      <c r="G51" s="161">
        <v>96</v>
      </c>
      <c r="H51" s="161">
        <v>97.3</v>
      </c>
      <c r="I51" s="161">
        <v>577.79999999999995</v>
      </c>
      <c r="J51" s="161">
        <v>12</v>
      </c>
      <c r="K51" s="167"/>
      <c r="BD51" s="184" t="s">
        <v>224</v>
      </c>
      <c r="BE51" s="184" t="s">
        <v>248</v>
      </c>
      <c r="BF51" s="185">
        <v>69</v>
      </c>
      <c r="BG51" s="185">
        <v>67</v>
      </c>
      <c r="BH51" s="185">
        <v>61</v>
      </c>
      <c r="BI51" s="185">
        <v>68</v>
      </c>
      <c r="BJ51" s="185">
        <v>70</v>
      </c>
      <c r="BK51" s="185">
        <v>66</v>
      </c>
      <c r="BL51" s="186">
        <v>401</v>
      </c>
      <c r="BM51" s="187">
        <v>2</v>
      </c>
    </row>
    <row r="52" spans="1:65" ht="15" thickBot="1" x14ac:dyDescent="0.2">
      <c r="A52" s="161" t="s">
        <v>282</v>
      </c>
      <c r="B52" s="161" t="s">
        <v>386</v>
      </c>
      <c r="C52" s="161">
        <v>97.4</v>
      </c>
      <c r="D52" s="161">
        <v>96.4</v>
      </c>
      <c r="E52" s="161">
        <v>94.1</v>
      </c>
      <c r="F52" s="161">
        <v>96.7</v>
      </c>
      <c r="G52" s="161">
        <v>98.9</v>
      </c>
      <c r="H52" s="161">
        <v>93.5</v>
      </c>
      <c r="I52" s="161">
        <v>577</v>
      </c>
      <c r="J52" s="161">
        <v>15</v>
      </c>
      <c r="K52" s="167"/>
      <c r="BD52" s="184" t="s">
        <v>557</v>
      </c>
      <c r="BE52" s="184" t="s">
        <v>417</v>
      </c>
      <c r="BF52" s="185">
        <v>65</v>
      </c>
      <c r="BG52" s="185">
        <v>69</v>
      </c>
      <c r="BH52" s="185">
        <v>63</v>
      </c>
      <c r="BI52" s="185">
        <v>60</v>
      </c>
      <c r="BJ52" s="185">
        <v>66</v>
      </c>
      <c r="BK52" s="185">
        <v>72</v>
      </c>
      <c r="BL52" s="186">
        <v>395</v>
      </c>
      <c r="BM52" s="187">
        <v>1</v>
      </c>
    </row>
    <row r="53" spans="1:65" ht="15" thickBot="1" x14ac:dyDescent="0.2">
      <c r="A53" s="161" t="s">
        <v>292</v>
      </c>
      <c r="B53" s="161" t="s">
        <v>384</v>
      </c>
      <c r="C53" s="161">
        <v>94</v>
      </c>
      <c r="D53" s="161">
        <v>96.7</v>
      </c>
      <c r="E53" s="161">
        <v>99.4</v>
      </c>
      <c r="F53" s="161">
        <v>97.2</v>
      </c>
      <c r="G53" s="161">
        <v>92.1</v>
      </c>
      <c r="H53" s="161">
        <v>97.3</v>
      </c>
      <c r="I53" s="161">
        <v>576.70000000000005</v>
      </c>
      <c r="J53" s="161">
        <v>13</v>
      </c>
      <c r="K53" s="167"/>
      <c r="BD53" s="184" t="s">
        <v>558</v>
      </c>
      <c r="BE53" s="184" t="s">
        <v>241</v>
      </c>
      <c r="BF53" s="185">
        <v>72</v>
      </c>
      <c r="BG53" s="185">
        <v>64</v>
      </c>
      <c r="BH53" s="185">
        <v>78</v>
      </c>
      <c r="BI53" s="185">
        <v>49</v>
      </c>
      <c r="BJ53" s="185">
        <v>73</v>
      </c>
      <c r="BK53" s="185">
        <v>59</v>
      </c>
      <c r="BL53" s="186">
        <v>395</v>
      </c>
      <c r="BM53" s="187">
        <v>0</v>
      </c>
    </row>
    <row r="54" spans="1:65" ht="15" thickBot="1" x14ac:dyDescent="0.2">
      <c r="A54" s="161" t="s">
        <v>267</v>
      </c>
      <c r="B54" s="161" t="s">
        <v>390</v>
      </c>
      <c r="C54" s="161">
        <v>94.5</v>
      </c>
      <c r="D54" s="161">
        <v>93.9</v>
      </c>
      <c r="E54" s="161">
        <v>97.4</v>
      </c>
      <c r="F54" s="161">
        <v>96.5</v>
      </c>
      <c r="G54" s="161">
        <v>97.8</v>
      </c>
      <c r="H54" s="161">
        <v>95.6</v>
      </c>
      <c r="I54" s="161">
        <v>575.70000000000005</v>
      </c>
      <c r="J54" s="161">
        <v>17</v>
      </c>
      <c r="K54" s="167"/>
      <c r="BD54" s="184" t="s">
        <v>559</v>
      </c>
      <c r="BE54" s="184" t="s">
        <v>234</v>
      </c>
      <c r="BF54" s="185">
        <v>75</v>
      </c>
      <c r="BG54" s="185">
        <v>66</v>
      </c>
      <c r="BH54" s="185">
        <v>56</v>
      </c>
      <c r="BI54" s="185">
        <v>60</v>
      </c>
      <c r="BJ54" s="185">
        <v>57</v>
      </c>
      <c r="BK54" s="185">
        <v>70</v>
      </c>
      <c r="BL54" s="186">
        <v>384</v>
      </c>
      <c r="BM54" s="187">
        <v>0</v>
      </c>
    </row>
    <row r="55" spans="1:65" ht="15" thickBot="1" x14ac:dyDescent="0.2">
      <c r="A55" s="161" t="s">
        <v>288</v>
      </c>
      <c r="B55" s="161" t="s">
        <v>388</v>
      </c>
      <c r="C55" s="161">
        <v>88.8</v>
      </c>
      <c r="D55" s="161">
        <v>98.7</v>
      </c>
      <c r="E55" s="161">
        <v>96.9</v>
      </c>
      <c r="F55" s="161">
        <v>96.6</v>
      </c>
      <c r="G55" s="161">
        <v>95.8</v>
      </c>
      <c r="H55" s="161">
        <v>94.6</v>
      </c>
      <c r="I55" s="161">
        <v>571.4</v>
      </c>
      <c r="J55" s="161">
        <v>15</v>
      </c>
      <c r="K55" s="167"/>
      <c r="BD55" s="184" t="s">
        <v>275</v>
      </c>
      <c r="BE55" s="184" t="s">
        <v>239</v>
      </c>
      <c r="BF55" s="185">
        <v>49</v>
      </c>
      <c r="BG55" s="185">
        <v>59</v>
      </c>
      <c r="BH55" s="185">
        <v>73</v>
      </c>
      <c r="BI55" s="185">
        <v>73</v>
      </c>
      <c r="BJ55" s="185">
        <v>54</v>
      </c>
      <c r="BK55" s="185">
        <v>66</v>
      </c>
      <c r="BL55" s="186">
        <v>374</v>
      </c>
      <c r="BM55" s="187">
        <v>0</v>
      </c>
    </row>
    <row r="56" spans="1:65" ht="15" thickBot="1" x14ac:dyDescent="0.2">
      <c r="A56" s="161" t="s">
        <v>121</v>
      </c>
      <c r="B56" s="161" t="s">
        <v>382</v>
      </c>
      <c r="C56" s="161">
        <v>95.1</v>
      </c>
      <c r="D56" s="161">
        <v>95.8</v>
      </c>
      <c r="E56" s="161">
        <v>92.9</v>
      </c>
      <c r="F56" s="161">
        <v>94.5</v>
      </c>
      <c r="G56" s="161">
        <v>96.7</v>
      </c>
      <c r="H56" s="161">
        <v>96.1</v>
      </c>
      <c r="I56" s="161">
        <v>571.1</v>
      </c>
      <c r="J56" s="161">
        <v>13</v>
      </c>
      <c r="K56" s="167"/>
      <c r="BD56" s="184" t="s">
        <v>230</v>
      </c>
      <c r="BE56" s="184" t="s">
        <v>248</v>
      </c>
      <c r="BF56" s="185">
        <v>51</v>
      </c>
      <c r="BG56" s="185">
        <v>57</v>
      </c>
      <c r="BH56" s="185">
        <v>72</v>
      </c>
      <c r="BI56" s="185">
        <v>64</v>
      </c>
      <c r="BJ56" s="185">
        <v>62</v>
      </c>
      <c r="BK56" s="185">
        <v>61</v>
      </c>
      <c r="BL56" s="186">
        <v>367</v>
      </c>
      <c r="BM56" s="187">
        <v>2</v>
      </c>
    </row>
    <row r="57" spans="1:65" ht="15" thickBot="1" x14ac:dyDescent="0.2">
      <c r="A57" s="161" t="s">
        <v>270</v>
      </c>
      <c r="B57" s="161" t="s">
        <v>390</v>
      </c>
      <c r="C57" s="161">
        <v>91.2</v>
      </c>
      <c r="D57" s="161">
        <v>98.6</v>
      </c>
      <c r="E57" s="161">
        <v>94.9</v>
      </c>
      <c r="F57" s="161">
        <v>90.3</v>
      </c>
      <c r="G57" s="161">
        <v>97.8</v>
      </c>
      <c r="H57" s="161">
        <v>96.8</v>
      </c>
      <c r="I57" s="161">
        <v>569.6</v>
      </c>
      <c r="J57" s="161">
        <v>15</v>
      </c>
      <c r="K57" s="167"/>
      <c r="BD57" s="184" t="s">
        <v>216</v>
      </c>
      <c r="BE57" s="184" t="s">
        <v>248</v>
      </c>
      <c r="BF57" s="185">
        <v>33</v>
      </c>
      <c r="BG57" s="185">
        <v>52</v>
      </c>
      <c r="BH57" s="185">
        <v>47</v>
      </c>
      <c r="BI57" s="185">
        <v>45</v>
      </c>
      <c r="BJ57" s="185">
        <v>43</v>
      </c>
      <c r="BK57" s="185">
        <v>53</v>
      </c>
      <c r="BL57" s="186">
        <v>273</v>
      </c>
      <c r="BM57" s="187">
        <v>0</v>
      </c>
    </row>
    <row r="58" spans="1:65" ht="14.25" x14ac:dyDescent="0.15">
      <c r="A58" s="161" t="s">
        <v>298</v>
      </c>
      <c r="B58" s="161" t="s">
        <v>250</v>
      </c>
      <c r="C58" s="161">
        <v>96</v>
      </c>
      <c r="D58" s="161">
        <v>94.1</v>
      </c>
      <c r="E58" s="161">
        <v>93.1</v>
      </c>
      <c r="F58" s="161">
        <v>97.2</v>
      </c>
      <c r="G58" s="161">
        <v>91.3</v>
      </c>
      <c r="H58" s="161">
        <v>97.7</v>
      </c>
      <c r="I58" s="161">
        <v>569.4</v>
      </c>
      <c r="J58" s="161">
        <v>14</v>
      </c>
      <c r="K58" s="167"/>
      <c r="BD58" s="188" t="s">
        <v>499</v>
      </c>
      <c r="BE58" s="188" t="s">
        <v>232</v>
      </c>
      <c r="BF58" s="189"/>
      <c r="BG58" s="189"/>
      <c r="BH58" s="189"/>
      <c r="BI58" s="189"/>
      <c r="BJ58" s="189"/>
      <c r="BK58" s="189"/>
      <c r="BL58" s="190">
        <v>0</v>
      </c>
      <c r="BM58" s="191"/>
    </row>
    <row r="59" spans="1:65" x14ac:dyDescent="0.15">
      <c r="A59" s="161" t="s">
        <v>512</v>
      </c>
      <c r="B59" s="161" t="s">
        <v>390</v>
      </c>
      <c r="C59" s="161">
        <v>92.4</v>
      </c>
      <c r="D59" s="161">
        <v>95.3</v>
      </c>
      <c r="E59" s="161">
        <v>94.8</v>
      </c>
      <c r="F59" s="161">
        <v>96.5</v>
      </c>
      <c r="G59" s="161">
        <v>93.2</v>
      </c>
      <c r="H59" s="161">
        <v>96.7</v>
      </c>
      <c r="I59" s="161">
        <v>568.9</v>
      </c>
      <c r="J59" s="161">
        <v>14</v>
      </c>
      <c r="K59" s="167"/>
      <c r="BD59" s="181"/>
      <c r="BE59" s="181"/>
      <c r="BF59" s="181"/>
      <c r="BG59" s="181"/>
      <c r="BH59" s="181"/>
      <c r="BI59" s="181"/>
      <c r="BJ59" s="181"/>
      <c r="BK59" s="181"/>
      <c r="BL59" s="182"/>
    </row>
    <row r="60" spans="1:65" ht="14.25" thickBot="1" x14ac:dyDescent="0.2">
      <c r="A60" s="161" t="s">
        <v>322</v>
      </c>
      <c r="B60" s="161" t="s">
        <v>388</v>
      </c>
      <c r="C60" s="161">
        <v>91.3</v>
      </c>
      <c r="D60" s="161">
        <v>94.6</v>
      </c>
      <c r="E60" s="161">
        <v>94.4</v>
      </c>
      <c r="F60" s="161">
        <v>100.1</v>
      </c>
      <c r="G60" s="161">
        <v>94.2</v>
      </c>
      <c r="H60" s="161">
        <v>93.6</v>
      </c>
      <c r="I60" s="161">
        <v>568.20000000000005</v>
      </c>
      <c r="J60" s="161">
        <v>19</v>
      </c>
      <c r="K60" s="167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65" x14ac:dyDescent="0.15">
      <c r="A61" s="161" t="s">
        <v>305</v>
      </c>
      <c r="B61" s="161" t="s">
        <v>250</v>
      </c>
      <c r="C61" s="161">
        <v>98.1</v>
      </c>
      <c r="D61" s="161">
        <v>98.6</v>
      </c>
      <c r="E61" s="161">
        <v>95.2</v>
      </c>
      <c r="F61" s="161">
        <v>94.3</v>
      </c>
      <c r="G61" s="161">
        <v>94.4</v>
      </c>
      <c r="H61" s="161">
        <v>86.9</v>
      </c>
      <c r="I61" s="161">
        <v>567.5</v>
      </c>
      <c r="J61" s="161">
        <v>14</v>
      </c>
      <c r="K61" s="167"/>
      <c r="BD61" s="13" t="s">
        <v>60</v>
      </c>
      <c r="BE61" s="13"/>
      <c r="BF61" s="13"/>
      <c r="BG61" s="13"/>
      <c r="BH61" s="13"/>
      <c r="BI61" s="13"/>
      <c r="BJ61" s="13"/>
      <c r="BK61" s="13"/>
      <c r="BL61" s="13"/>
    </row>
    <row r="62" spans="1:65" x14ac:dyDescent="0.15">
      <c r="A62" s="161" t="s">
        <v>174</v>
      </c>
      <c r="B62" s="161" t="s">
        <v>391</v>
      </c>
      <c r="C62" s="161">
        <v>97</v>
      </c>
      <c r="D62" s="161">
        <v>96.8</v>
      </c>
      <c r="E62" s="161">
        <v>91.6</v>
      </c>
      <c r="F62" s="161">
        <v>95.4</v>
      </c>
      <c r="G62" s="161">
        <v>96.3</v>
      </c>
      <c r="H62" s="161">
        <v>90.1</v>
      </c>
      <c r="I62" s="161">
        <v>567.20000000000005</v>
      </c>
      <c r="J62" s="161">
        <v>10</v>
      </c>
      <c r="K62" s="167"/>
      <c r="BD62" s="9" t="s">
        <v>14</v>
      </c>
      <c r="BE62" s="9" t="s">
        <v>15</v>
      </c>
      <c r="BF62" s="9" t="s">
        <v>17</v>
      </c>
      <c r="BG62" s="9" t="s">
        <v>18</v>
      </c>
      <c r="BH62" s="9" t="s">
        <v>19</v>
      </c>
      <c r="BI62" s="9" t="s">
        <v>20</v>
      </c>
      <c r="BJ62" s="9" t="s">
        <v>21</v>
      </c>
      <c r="BK62" s="9" t="s">
        <v>22</v>
      </c>
      <c r="BL62" s="11" t="s">
        <v>45</v>
      </c>
    </row>
    <row r="63" spans="1:65" x14ac:dyDescent="0.15">
      <c r="A63" s="161" t="s">
        <v>281</v>
      </c>
      <c r="B63" s="161" t="s">
        <v>387</v>
      </c>
      <c r="C63" s="161">
        <v>94.4</v>
      </c>
      <c r="D63" s="161">
        <v>87.1</v>
      </c>
      <c r="E63" s="161">
        <v>92.1</v>
      </c>
      <c r="F63" s="161">
        <v>100.3</v>
      </c>
      <c r="G63" s="161">
        <v>93.7</v>
      </c>
      <c r="H63" s="161">
        <v>99.5</v>
      </c>
      <c r="I63" s="161">
        <v>567.1</v>
      </c>
      <c r="J63" s="161">
        <v>18</v>
      </c>
      <c r="K63" s="167"/>
      <c r="BD63" s="181" t="s">
        <v>380</v>
      </c>
      <c r="BE63" s="181" t="s">
        <v>417</v>
      </c>
      <c r="BF63" s="181">
        <v>93</v>
      </c>
      <c r="BG63" s="181">
        <v>89</v>
      </c>
      <c r="BH63" s="181">
        <v>92</v>
      </c>
      <c r="BI63" s="181">
        <v>89</v>
      </c>
      <c r="BJ63" s="181">
        <v>93</v>
      </c>
      <c r="BK63" s="181">
        <v>94</v>
      </c>
      <c r="BL63" s="182">
        <v>550</v>
      </c>
    </row>
    <row r="64" spans="1:65" x14ac:dyDescent="0.15">
      <c r="A64" s="161" t="s">
        <v>284</v>
      </c>
      <c r="B64" s="161" t="s">
        <v>388</v>
      </c>
      <c r="C64" s="161">
        <v>93.2</v>
      </c>
      <c r="D64" s="161">
        <v>92.2</v>
      </c>
      <c r="E64" s="161">
        <v>96.9</v>
      </c>
      <c r="F64" s="161">
        <v>98.1</v>
      </c>
      <c r="G64" s="161">
        <v>93.6</v>
      </c>
      <c r="H64" s="161">
        <v>92.7</v>
      </c>
      <c r="I64" s="161">
        <v>566.70000000000005</v>
      </c>
      <c r="J64" s="161">
        <v>11</v>
      </c>
      <c r="K64" s="167"/>
      <c r="BD64" s="181" t="s">
        <v>378</v>
      </c>
      <c r="BE64" s="181" t="s">
        <v>417</v>
      </c>
      <c r="BF64" s="181">
        <v>91</v>
      </c>
      <c r="BG64" s="181">
        <v>87</v>
      </c>
      <c r="BH64" s="181">
        <v>87</v>
      </c>
      <c r="BI64" s="181">
        <v>93</v>
      </c>
      <c r="BJ64" s="181">
        <v>90</v>
      </c>
      <c r="BK64" s="181">
        <v>93</v>
      </c>
      <c r="BL64" s="182">
        <v>541</v>
      </c>
    </row>
    <row r="65" spans="1:64" x14ac:dyDescent="0.15">
      <c r="A65" s="161" t="s">
        <v>308</v>
      </c>
      <c r="B65" s="161" t="s">
        <v>387</v>
      </c>
      <c r="C65" s="161">
        <v>97.4</v>
      </c>
      <c r="D65" s="161">
        <v>94.9</v>
      </c>
      <c r="E65" s="161">
        <v>91</v>
      </c>
      <c r="F65" s="161">
        <v>96.4</v>
      </c>
      <c r="G65" s="161">
        <v>93.1</v>
      </c>
      <c r="H65" s="161">
        <v>93.8</v>
      </c>
      <c r="I65" s="161">
        <v>566.6</v>
      </c>
      <c r="J65" s="161">
        <v>9</v>
      </c>
      <c r="K65" s="167"/>
      <c r="BD65" s="181" t="s">
        <v>366</v>
      </c>
      <c r="BE65" s="181" t="s">
        <v>232</v>
      </c>
      <c r="BF65" s="181">
        <v>88</v>
      </c>
      <c r="BG65" s="181">
        <v>84</v>
      </c>
      <c r="BH65" s="181">
        <v>87</v>
      </c>
      <c r="BI65" s="181">
        <v>84</v>
      </c>
      <c r="BJ65" s="181">
        <v>88</v>
      </c>
      <c r="BK65" s="181">
        <v>86</v>
      </c>
      <c r="BL65" s="182">
        <v>517</v>
      </c>
    </row>
    <row r="66" spans="1:64" x14ac:dyDescent="0.15">
      <c r="A66" s="161" t="s">
        <v>304</v>
      </c>
      <c r="B66" s="161" t="s">
        <v>384</v>
      </c>
      <c r="C66" s="161">
        <v>97.2</v>
      </c>
      <c r="D66" s="161">
        <v>95.3</v>
      </c>
      <c r="E66" s="161">
        <v>93.5</v>
      </c>
      <c r="F66" s="161">
        <v>95.4</v>
      </c>
      <c r="G66" s="161">
        <v>91.1</v>
      </c>
      <c r="H66" s="161">
        <v>93.5</v>
      </c>
      <c r="I66" s="161">
        <v>566</v>
      </c>
      <c r="J66" s="161">
        <v>6</v>
      </c>
      <c r="K66" s="167"/>
      <c r="BD66" s="181" t="s">
        <v>381</v>
      </c>
      <c r="BE66" s="181" t="s">
        <v>419</v>
      </c>
      <c r="BF66" s="181">
        <v>87</v>
      </c>
      <c r="BG66" s="181">
        <v>78</v>
      </c>
      <c r="BH66" s="181">
        <v>88</v>
      </c>
      <c r="BI66" s="181">
        <v>89</v>
      </c>
      <c r="BJ66" s="181">
        <v>88</v>
      </c>
      <c r="BK66" s="181">
        <v>86</v>
      </c>
      <c r="BL66" s="182">
        <v>516</v>
      </c>
    </row>
    <row r="67" spans="1:64" x14ac:dyDescent="0.15">
      <c r="A67" s="161" t="s">
        <v>289</v>
      </c>
      <c r="B67" s="161" t="s">
        <v>387</v>
      </c>
      <c r="C67" s="161">
        <v>92</v>
      </c>
      <c r="D67" s="161">
        <v>84</v>
      </c>
      <c r="E67" s="161">
        <v>97.6</v>
      </c>
      <c r="F67" s="161">
        <v>96.6</v>
      </c>
      <c r="G67" s="161">
        <v>97.4</v>
      </c>
      <c r="H67" s="161">
        <v>98.1</v>
      </c>
      <c r="I67" s="161">
        <v>565.70000000000005</v>
      </c>
      <c r="J67" s="161">
        <v>13</v>
      </c>
      <c r="K67" s="167"/>
      <c r="BD67" s="181" t="s">
        <v>560</v>
      </c>
      <c r="BE67" s="181" t="s">
        <v>417</v>
      </c>
      <c r="BF67" s="181">
        <v>82</v>
      </c>
      <c r="BG67" s="181">
        <v>82</v>
      </c>
      <c r="BH67" s="181">
        <v>85</v>
      </c>
      <c r="BI67" s="181">
        <v>84</v>
      </c>
      <c r="BJ67" s="181">
        <v>89</v>
      </c>
      <c r="BK67" s="181">
        <v>85</v>
      </c>
      <c r="BL67" s="182">
        <v>507</v>
      </c>
    </row>
    <row r="68" spans="1:64" x14ac:dyDescent="0.15">
      <c r="A68" s="161" t="s">
        <v>295</v>
      </c>
      <c r="B68" s="161" t="s">
        <v>383</v>
      </c>
      <c r="C68" s="161">
        <v>93.1</v>
      </c>
      <c r="D68" s="161">
        <v>96.9</v>
      </c>
      <c r="E68" s="161">
        <v>100.1</v>
      </c>
      <c r="F68" s="161">
        <v>94.3</v>
      </c>
      <c r="G68" s="161">
        <v>91.1</v>
      </c>
      <c r="H68" s="161">
        <v>90.2</v>
      </c>
      <c r="I68" s="161">
        <v>565.70000000000005</v>
      </c>
      <c r="J68" s="161">
        <v>16</v>
      </c>
      <c r="K68" s="167"/>
      <c r="BD68" s="181" t="s">
        <v>350</v>
      </c>
      <c r="BE68" s="181" t="s">
        <v>234</v>
      </c>
      <c r="BF68" s="181">
        <v>73</v>
      </c>
      <c r="BG68" s="181">
        <v>81</v>
      </c>
      <c r="BH68" s="181">
        <v>79</v>
      </c>
      <c r="BI68" s="181">
        <v>85</v>
      </c>
      <c r="BJ68" s="181">
        <v>74</v>
      </c>
      <c r="BK68" s="181">
        <v>73</v>
      </c>
      <c r="BL68" s="182">
        <v>465</v>
      </c>
    </row>
    <row r="69" spans="1:64" x14ac:dyDescent="0.15">
      <c r="A69" s="161" t="s">
        <v>279</v>
      </c>
      <c r="B69" s="161" t="s">
        <v>387</v>
      </c>
      <c r="C69" s="161">
        <v>93.9</v>
      </c>
      <c r="D69" s="161">
        <v>89.8</v>
      </c>
      <c r="E69" s="161">
        <v>96.4</v>
      </c>
      <c r="F69" s="161">
        <v>91.5</v>
      </c>
      <c r="G69" s="161">
        <v>98.3</v>
      </c>
      <c r="H69" s="161">
        <v>95.5</v>
      </c>
      <c r="I69" s="161">
        <v>565.4</v>
      </c>
      <c r="J69" s="161">
        <v>9</v>
      </c>
      <c r="K69" s="167"/>
      <c r="BD69" s="181" t="s">
        <v>359</v>
      </c>
      <c r="BE69" s="181" t="s">
        <v>232</v>
      </c>
      <c r="BF69" s="181">
        <v>75</v>
      </c>
      <c r="BG69" s="181">
        <v>81</v>
      </c>
      <c r="BH69" s="181">
        <v>75</v>
      </c>
      <c r="BI69" s="181">
        <v>80</v>
      </c>
      <c r="BJ69" s="181">
        <v>77</v>
      </c>
      <c r="BK69" s="181">
        <v>76</v>
      </c>
      <c r="BL69" s="182">
        <v>464</v>
      </c>
    </row>
    <row r="70" spans="1:64" x14ac:dyDescent="0.15">
      <c r="A70" s="161" t="s">
        <v>176</v>
      </c>
      <c r="B70" s="161" t="s">
        <v>391</v>
      </c>
      <c r="C70" s="161">
        <v>91.9</v>
      </c>
      <c r="D70" s="161">
        <v>92.9</v>
      </c>
      <c r="E70" s="161">
        <v>98.3</v>
      </c>
      <c r="F70" s="161">
        <v>95.2</v>
      </c>
      <c r="G70" s="161">
        <v>92.6</v>
      </c>
      <c r="H70" s="161">
        <v>94.5</v>
      </c>
      <c r="I70" s="161">
        <v>565.4</v>
      </c>
      <c r="J70" s="161">
        <v>13</v>
      </c>
      <c r="K70" s="167"/>
      <c r="BD70" s="181" t="s">
        <v>364</v>
      </c>
      <c r="BE70" s="181" t="s">
        <v>241</v>
      </c>
      <c r="BF70" s="181">
        <v>82</v>
      </c>
      <c r="BG70" s="181">
        <v>71</v>
      </c>
      <c r="BH70" s="181">
        <v>71</v>
      </c>
      <c r="BI70" s="181">
        <v>78</v>
      </c>
      <c r="BJ70" s="181">
        <v>76</v>
      </c>
      <c r="BK70" s="181">
        <v>80</v>
      </c>
      <c r="BL70" s="182">
        <v>458</v>
      </c>
    </row>
    <row r="71" spans="1:64" x14ac:dyDescent="0.15">
      <c r="A71" s="161" t="s">
        <v>215</v>
      </c>
      <c r="B71" s="161" t="s">
        <v>392</v>
      </c>
      <c r="C71" s="161">
        <v>91.9</v>
      </c>
      <c r="D71" s="161">
        <v>94.9</v>
      </c>
      <c r="E71" s="161">
        <v>94.3</v>
      </c>
      <c r="F71" s="161">
        <v>92.8</v>
      </c>
      <c r="G71" s="161">
        <v>97</v>
      </c>
      <c r="H71" s="161">
        <v>92.3</v>
      </c>
      <c r="I71" s="161">
        <v>563.20000000000005</v>
      </c>
      <c r="J71" s="161">
        <v>10</v>
      </c>
      <c r="K71" s="167"/>
      <c r="BD71" s="181" t="s">
        <v>355</v>
      </c>
      <c r="BE71" s="181" t="s">
        <v>232</v>
      </c>
      <c r="BF71" s="181">
        <v>76</v>
      </c>
      <c r="BG71" s="181">
        <v>77</v>
      </c>
      <c r="BH71" s="181">
        <v>74</v>
      </c>
      <c r="BI71" s="181">
        <v>71</v>
      </c>
      <c r="BJ71" s="181">
        <v>77</v>
      </c>
      <c r="BK71" s="181">
        <v>80</v>
      </c>
      <c r="BL71" s="182">
        <v>455</v>
      </c>
    </row>
    <row r="72" spans="1:64" x14ac:dyDescent="0.15">
      <c r="A72" s="161" t="s">
        <v>287</v>
      </c>
      <c r="B72" s="161" t="s">
        <v>390</v>
      </c>
      <c r="C72" s="161">
        <v>87.4</v>
      </c>
      <c r="D72" s="161">
        <v>95.1</v>
      </c>
      <c r="E72" s="161">
        <v>94.9</v>
      </c>
      <c r="F72" s="161">
        <v>93.4</v>
      </c>
      <c r="G72" s="161">
        <v>93.5</v>
      </c>
      <c r="H72" s="161">
        <v>98.5</v>
      </c>
      <c r="I72" s="161">
        <v>562.79999999999995</v>
      </c>
      <c r="J72" s="161">
        <v>12</v>
      </c>
      <c r="K72" s="167"/>
      <c r="BD72" s="181" t="s">
        <v>374</v>
      </c>
      <c r="BE72" s="181" t="s">
        <v>239</v>
      </c>
      <c r="BF72" s="181">
        <v>78</v>
      </c>
      <c r="BG72" s="181">
        <v>79</v>
      </c>
      <c r="BH72" s="181">
        <v>77</v>
      </c>
      <c r="BI72" s="181">
        <v>66</v>
      </c>
      <c r="BJ72" s="181">
        <v>79</v>
      </c>
      <c r="BK72" s="181">
        <v>74</v>
      </c>
      <c r="BL72" s="182">
        <v>453</v>
      </c>
    </row>
    <row r="73" spans="1:64" x14ac:dyDescent="0.15">
      <c r="A73" s="161" t="s">
        <v>313</v>
      </c>
      <c r="B73" s="161" t="s">
        <v>388</v>
      </c>
      <c r="C73" s="161">
        <v>93.4</v>
      </c>
      <c r="D73" s="161">
        <v>94.5</v>
      </c>
      <c r="E73" s="161">
        <v>91.7</v>
      </c>
      <c r="F73" s="161">
        <v>94.9</v>
      </c>
      <c r="G73" s="161">
        <v>94.9</v>
      </c>
      <c r="H73" s="161">
        <v>92.7</v>
      </c>
      <c r="I73" s="161">
        <v>562.1</v>
      </c>
      <c r="J73" s="161">
        <v>10</v>
      </c>
      <c r="K73" s="167"/>
      <c r="BD73" s="181" t="s">
        <v>182</v>
      </c>
      <c r="BE73" s="181" t="s">
        <v>243</v>
      </c>
      <c r="BF73" s="181">
        <v>74</v>
      </c>
      <c r="BG73" s="181">
        <v>83</v>
      </c>
      <c r="BH73" s="181">
        <v>69</v>
      </c>
      <c r="BI73" s="181">
        <v>70</v>
      </c>
      <c r="BJ73" s="181">
        <v>68</v>
      </c>
      <c r="BK73" s="181">
        <v>78</v>
      </c>
      <c r="BL73" s="182">
        <v>442</v>
      </c>
    </row>
    <row r="74" spans="1:64" x14ac:dyDescent="0.15">
      <c r="A74" s="161" t="s">
        <v>299</v>
      </c>
      <c r="B74" s="161" t="s">
        <v>250</v>
      </c>
      <c r="C74" s="161">
        <v>96.6</v>
      </c>
      <c r="D74" s="161">
        <v>100.1</v>
      </c>
      <c r="E74" s="161">
        <v>90.2</v>
      </c>
      <c r="F74" s="161">
        <v>89.3</v>
      </c>
      <c r="G74" s="161">
        <v>92.3</v>
      </c>
      <c r="H74" s="161">
        <v>93.3</v>
      </c>
      <c r="I74" s="161">
        <v>561.79999999999995</v>
      </c>
      <c r="J74" s="161">
        <v>13</v>
      </c>
      <c r="K74" s="167"/>
      <c r="BD74" s="181" t="s">
        <v>561</v>
      </c>
      <c r="BE74" s="181" t="s">
        <v>423</v>
      </c>
      <c r="BF74" s="181">
        <v>61</v>
      </c>
      <c r="BG74" s="181">
        <v>76</v>
      </c>
      <c r="BH74" s="181">
        <v>73</v>
      </c>
      <c r="BI74" s="181">
        <v>76</v>
      </c>
      <c r="BJ74" s="181">
        <v>77</v>
      </c>
      <c r="BK74" s="181">
        <v>72</v>
      </c>
      <c r="BL74" s="182">
        <v>435</v>
      </c>
    </row>
    <row r="75" spans="1:64" x14ac:dyDescent="0.15">
      <c r="A75" s="161" t="s">
        <v>286</v>
      </c>
      <c r="B75" s="161" t="s">
        <v>382</v>
      </c>
      <c r="C75" s="161">
        <v>90.5</v>
      </c>
      <c r="D75" s="161">
        <v>95.6</v>
      </c>
      <c r="E75" s="161">
        <v>99.8</v>
      </c>
      <c r="F75" s="161">
        <v>94.4</v>
      </c>
      <c r="G75" s="161">
        <v>92.5</v>
      </c>
      <c r="H75" s="161">
        <v>88.8</v>
      </c>
      <c r="I75" s="161">
        <v>561.6</v>
      </c>
      <c r="J75" s="161">
        <v>16</v>
      </c>
      <c r="K75" s="167"/>
      <c r="BD75" s="181" t="s">
        <v>562</v>
      </c>
      <c r="BE75" s="181" t="s">
        <v>241</v>
      </c>
      <c r="BF75" s="181">
        <v>60</v>
      </c>
      <c r="BG75" s="181">
        <v>61</v>
      </c>
      <c r="BH75" s="181">
        <v>81</v>
      </c>
      <c r="BI75" s="181">
        <v>73</v>
      </c>
      <c r="BJ75" s="181">
        <v>75</v>
      </c>
      <c r="BK75" s="181">
        <v>78</v>
      </c>
      <c r="BL75" s="182">
        <v>428</v>
      </c>
    </row>
    <row r="76" spans="1:64" x14ac:dyDescent="0.15">
      <c r="A76" s="161" t="s">
        <v>296</v>
      </c>
      <c r="B76" s="161" t="s">
        <v>384</v>
      </c>
      <c r="C76" s="161">
        <v>91.7</v>
      </c>
      <c r="D76" s="161">
        <v>91.7</v>
      </c>
      <c r="E76" s="161">
        <v>94.2</v>
      </c>
      <c r="F76" s="161">
        <v>96.7</v>
      </c>
      <c r="G76" s="161">
        <v>95.9</v>
      </c>
      <c r="H76" s="161">
        <v>91.1</v>
      </c>
      <c r="I76" s="161">
        <v>561.29999999999995</v>
      </c>
      <c r="J76" s="161">
        <v>9</v>
      </c>
      <c r="K76" s="167"/>
      <c r="BD76" s="181" t="s">
        <v>358</v>
      </c>
      <c r="BE76" s="181" t="s">
        <v>239</v>
      </c>
      <c r="BF76" s="181">
        <v>68</v>
      </c>
      <c r="BG76" s="181">
        <v>66</v>
      </c>
      <c r="BH76" s="181">
        <v>69</v>
      </c>
      <c r="BI76" s="181">
        <v>79</v>
      </c>
      <c r="BJ76" s="181">
        <v>76</v>
      </c>
      <c r="BK76" s="181">
        <v>62</v>
      </c>
      <c r="BL76" s="182">
        <v>420</v>
      </c>
    </row>
    <row r="77" spans="1:64" x14ac:dyDescent="0.15">
      <c r="A77" s="161" t="s">
        <v>337</v>
      </c>
      <c r="B77" s="161" t="s">
        <v>388</v>
      </c>
      <c r="C77" s="161">
        <v>89.8</v>
      </c>
      <c r="D77" s="161">
        <v>92.9</v>
      </c>
      <c r="E77" s="161">
        <v>92</v>
      </c>
      <c r="F77" s="161">
        <v>93.5</v>
      </c>
      <c r="G77" s="161">
        <v>92.8</v>
      </c>
      <c r="H77" s="161">
        <v>97.7</v>
      </c>
      <c r="I77" s="161">
        <v>558.70000000000005</v>
      </c>
      <c r="J77" s="161">
        <v>11</v>
      </c>
      <c r="K77" s="167"/>
      <c r="BD77" s="181" t="s">
        <v>563</v>
      </c>
      <c r="BE77" s="181" t="s">
        <v>234</v>
      </c>
      <c r="BF77" s="181">
        <v>62</v>
      </c>
      <c r="BG77" s="181">
        <v>65</v>
      </c>
      <c r="BH77" s="181">
        <v>68</v>
      </c>
      <c r="BI77" s="181">
        <v>66</v>
      </c>
      <c r="BJ77" s="181">
        <v>65</v>
      </c>
      <c r="BK77" s="181">
        <v>80</v>
      </c>
      <c r="BL77" s="182">
        <v>406</v>
      </c>
    </row>
    <row r="78" spans="1:64" x14ac:dyDescent="0.15">
      <c r="A78" s="161" t="s">
        <v>311</v>
      </c>
      <c r="B78" s="161" t="s">
        <v>390</v>
      </c>
      <c r="C78" s="161">
        <v>95.2</v>
      </c>
      <c r="D78" s="161">
        <v>89.1</v>
      </c>
      <c r="E78" s="161">
        <v>90.8</v>
      </c>
      <c r="F78" s="161">
        <v>93.5</v>
      </c>
      <c r="G78" s="161">
        <v>95</v>
      </c>
      <c r="H78" s="161">
        <v>92.7</v>
      </c>
      <c r="I78" s="161">
        <v>556.29999999999995</v>
      </c>
      <c r="J78" s="161">
        <v>15</v>
      </c>
      <c r="K78" s="167"/>
      <c r="BD78" s="181" t="s">
        <v>564</v>
      </c>
      <c r="BE78" s="181" t="s">
        <v>234</v>
      </c>
      <c r="BF78" s="181">
        <v>59</v>
      </c>
      <c r="BG78" s="181">
        <v>72</v>
      </c>
      <c r="BH78" s="181">
        <v>67</v>
      </c>
      <c r="BI78" s="181">
        <v>71</v>
      </c>
      <c r="BJ78" s="181">
        <v>64</v>
      </c>
      <c r="BK78" s="181">
        <v>65</v>
      </c>
      <c r="BL78" s="182">
        <v>398</v>
      </c>
    </row>
    <row r="79" spans="1:64" x14ac:dyDescent="0.15">
      <c r="A79" s="161" t="s">
        <v>318</v>
      </c>
      <c r="B79" s="161" t="s">
        <v>390</v>
      </c>
      <c r="C79" s="161">
        <v>90.4</v>
      </c>
      <c r="D79" s="161">
        <v>97.6</v>
      </c>
      <c r="E79" s="161">
        <v>91.3</v>
      </c>
      <c r="F79" s="161">
        <v>94.6</v>
      </c>
      <c r="G79" s="161">
        <v>92.7</v>
      </c>
      <c r="H79" s="161">
        <v>89.5</v>
      </c>
      <c r="I79" s="161">
        <v>556.1</v>
      </c>
      <c r="J79" s="161">
        <v>9</v>
      </c>
      <c r="K79" s="167"/>
      <c r="BD79" s="181" t="s">
        <v>344</v>
      </c>
      <c r="BE79" s="181" t="s">
        <v>241</v>
      </c>
      <c r="BF79" s="181">
        <v>80</v>
      </c>
      <c r="BG79" s="181">
        <v>58</v>
      </c>
      <c r="BH79" s="181">
        <v>62</v>
      </c>
      <c r="BI79" s="181">
        <v>71</v>
      </c>
      <c r="BJ79" s="181">
        <v>64</v>
      </c>
      <c r="BK79" s="181">
        <v>58</v>
      </c>
      <c r="BL79" s="182">
        <v>393</v>
      </c>
    </row>
    <row r="80" spans="1:64" x14ac:dyDescent="0.15">
      <c r="A80" s="161" t="s">
        <v>315</v>
      </c>
      <c r="B80" s="161" t="s">
        <v>387</v>
      </c>
      <c r="C80" s="161">
        <v>93.8</v>
      </c>
      <c r="D80" s="161">
        <v>91.3</v>
      </c>
      <c r="E80" s="161">
        <v>88.8</v>
      </c>
      <c r="F80" s="161">
        <v>93.4</v>
      </c>
      <c r="G80" s="161">
        <v>96.1</v>
      </c>
      <c r="H80" s="161">
        <v>92.4</v>
      </c>
      <c r="I80" s="161">
        <v>555.79999999999995</v>
      </c>
      <c r="J80" s="161">
        <v>13</v>
      </c>
      <c r="K80" s="167"/>
      <c r="BD80" s="181"/>
      <c r="BE80" s="181"/>
      <c r="BF80" s="181"/>
      <c r="BG80" s="181"/>
      <c r="BH80" s="181"/>
      <c r="BI80" s="181"/>
      <c r="BJ80" s="181"/>
      <c r="BK80" s="181"/>
      <c r="BL80" s="182"/>
    </row>
    <row r="81" spans="1:64" x14ac:dyDescent="0.15">
      <c r="A81" s="161" t="s">
        <v>472</v>
      </c>
      <c r="B81" s="161" t="s">
        <v>390</v>
      </c>
      <c r="C81" s="161">
        <v>95.3</v>
      </c>
      <c r="D81" s="161">
        <v>87.7</v>
      </c>
      <c r="E81" s="161">
        <v>90.3</v>
      </c>
      <c r="F81" s="161">
        <v>96</v>
      </c>
      <c r="G81" s="161">
        <v>93.3</v>
      </c>
      <c r="H81" s="161">
        <v>93</v>
      </c>
      <c r="I81" s="161">
        <v>555.6</v>
      </c>
      <c r="J81" s="161">
        <v>7</v>
      </c>
      <c r="K81" s="167"/>
    </row>
    <row r="82" spans="1:64" ht="14.25" thickBot="1" x14ac:dyDescent="0.2">
      <c r="A82" s="161" t="s">
        <v>172</v>
      </c>
      <c r="B82" s="161" t="s">
        <v>391</v>
      </c>
      <c r="C82" s="161">
        <v>95</v>
      </c>
      <c r="D82" s="161">
        <v>83.3</v>
      </c>
      <c r="E82" s="161">
        <v>92.9</v>
      </c>
      <c r="F82" s="161">
        <v>97.6</v>
      </c>
      <c r="G82" s="161">
        <v>87.6</v>
      </c>
      <c r="H82" s="161">
        <v>97.3</v>
      </c>
      <c r="I82" s="161">
        <v>553.70000000000005</v>
      </c>
      <c r="J82" s="161">
        <v>10</v>
      </c>
      <c r="K82" s="167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x14ac:dyDescent="0.15">
      <c r="A83" s="161" t="s">
        <v>209</v>
      </c>
      <c r="B83" s="161" t="s">
        <v>392</v>
      </c>
      <c r="C83" s="161">
        <v>92.3</v>
      </c>
      <c r="D83" s="161">
        <v>93.1</v>
      </c>
      <c r="E83" s="161">
        <v>90.1</v>
      </c>
      <c r="F83" s="161">
        <v>93.9</v>
      </c>
      <c r="G83" s="161">
        <v>85.6</v>
      </c>
      <c r="H83" s="161">
        <v>97.5</v>
      </c>
      <c r="I83" s="161">
        <v>552.5</v>
      </c>
      <c r="J83" s="161">
        <v>11</v>
      </c>
      <c r="K83" s="167"/>
    </row>
    <row r="84" spans="1:64" x14ac:dyDescent="0.15">
      <c r="A84" s="161" t="s">
        <v>319</v>
      </c>
      <c r="B84" s="161" t="s">
        <v>383</v>
      </c>
      <c r="C84" s="161">
        <v>91.7</v>
      </c>
      <c r="D84" s="161">
        <v>95.7</v>
      </c>
      <c r="E84" s="161">
        <v>88.5</v>
      </c>
      <c r="F84" s="161">
        <v>86.1</v>
      </c>
      <c r="G84" s="161">
        <v>91.6</v>
      </c>
      <c r="H84" s="161">
        <v>98.7</v>
      </c>
      <c r="I84" s="161">
        <v>552.29999999999995</v>
      </c>
      <c r="J84" s="161">
        <v>11</v>
      </c>
      <c r="K84" s="167"/>
    </row>
    <row r="85" spans="1:64" x14ac:dyDescent="0.15">
      <c r="A85" s="161" t="s">
        <v>123</v>
      </c>
      <c r="B85" s="161" t="s">
        <v>382</v>
      </c>
      <c r="C85" s="161">
        <v>93.2</v>
      </c>
      <c r="D85" s="161">
        <v>93.6</v>
      </c>
      <c r="E85" s="161">
        <v>92</v>
      </c>
      <c r="F85" s="161">
        <v>93.2</v>
      </c>
      <c r="G85" s="161">
        <v>86.8</v>
      </c>
      <c r="H85" s="161">
        <v>91.6</v>
      </c>
      <c r="I85" s="161">
        <v>550.4</v>
      </c>
      <c r="J85" s="161">
        <v>11</v>
      </c>
      <c r="K85" s="167"/>
    </row>
    <row r="86" spans="1:64" x14ac:dyDescent="0.15">
      <c r="A86" s="161" t="s">
        <v>166</v>
      </c>
      <c r="B86" s="161" t="s">
        <v>391</v>
      </c>
      <c r="C86" s="161">
        <v>91.1</v>
      </c>
      <c r="D86" s="161">
        <v>91.1</v>
      </c>
      <c r="E86" s="161">
        <v>94.2</v>
      </c>
      <c r="F86" s="161">
        <v>88.5</v>
      </c>
      <c r="G86" s="161">
        <v>92.3</v>
      </c>
      <c r="H86" s="161">
        <v>92.7</v>
      </c>
      <c r="I86" s="161">
        <v>549.9</v>
      </c>
      <c r="J86" s="161">
        <v>6</v>
      </c>
      <c r="K86" s="167"/>
    </row>
    <row r="87" spans="1:64" x14ac:dyDescent="0.15">
      <c r="A87" s="161" t="s">
        <v>312</v>
      </c>
      <c r="B87" s="161" t="s">
        <v>250</v>
      </c>
      <c r="C87" s="161">
        <v>87.9</v>
      </c>
      <c r="D87" s="161">
        <v>92.8</v>
      </c>
      <c r="E87" s="161">
        <v>94.3</v>
      </c>
      <c r="F87" s="161">
        <v>91.2</v>
      </c>
      <c r="G87" s="161">
        <v>94.8</v>
      </c>
      <c r="H87" s="161">
        <v>88.2</v>
      </c>
      <c r="I87" s="161">
        <v>549.20000000000005</v>
      </c>
      <c r="J87" s="161">
        <v>11</v>
      </c>
      <c r="K87" s="167"/>
    </row>
    <row r="88" spans="1:64" x14ac:dyDescent="0.15">
      <c r="A88" s="161" t="s">
        <v>217</v>
      </c>
      <c r="B88" s="161" t="s">
        <v>392</v>
      </c>
      <c r="C88" s="161">
        <v>94.3</v>
      </c>
      <c r="D88" s="161">
        <v>94.4</v>
      </c>
      <c r="E88" s="161">
        <v>90.9</v>
      </c>
      <c r="F88" s="161">
        <v>91.6</v>
      </c>
      <c r="G88" s="161">
        <v>91.8</v>
      </c>
      <c r="H88" s="161">
        <v>86.2</v>
      </c>
      <c r="I88" s="161">
        <v>549.20000000000005</v>
      </c>
      <c r="J88" s="161">
        <v>9</v>
      </c>
      <c r="K88" s="167"/>
    </row>
    <row r="89" spans="1:64" x14ac:dyDescent="0.15">
      <c r="A89" s="161" t="s">
        <v>317</v>
      </c>
      <c r="B89" s="161" t="s">
        <v>388</v>
      </c>
      <c r="C89" s="161">
        <v>87.9</v>
      </c>
      <c r="D89" s="161">
        <v>92.7</v>
      </c>
      <c r="E89" s="161">
        <v>87.3</v>
      </c>
      <c r="F89" s="161">
        <v>91.9</v>
      </c>
      <c r="G89" s="161">
        <v>92.9</v>
      </c>
      <c r="H89" s="161">
        <v>95.1</v>
      </c>
      <c r="I89" s="161">
        <v>547.79999999999995</v>
      </c>
      <c r="J89" s="161">
        <v>10</v>
      </c>
      <c r="K89" s="167"/>
    </row>
    <row r="90" spans="1:64" x14ac:dyDescent="0.15">
      <c r="A90" s="161" t="s">
        <v>309</v>
      </c>
      <c r="B90" s="161" t="s">
        <v>382</v>
      </c>
      <c r="C90" s="161">
        <v>93.7</v>
      </c>
      <c r="D90" s="161">
        <v>87.5</v>
      </c>
      <c r="E90" s="161">
        <v>91.5</v>
      </c>
      <c r="F90" s="161">
        <v>89.4</v>
      </c>
      <c r="G90" s="161">
        <v>89.9</v>
      </c>
      <c r="H90" s="161">
        <v>93.4</v>
      </c>
      <c r="I90" s="161">
        <v>545.4</v>
      </c>
      <c r="J90" s="161">
        <v>9</v>
      </c>
      <c r="K90" s="167"/>
    </row>
    <row r="91" spans="1:64" x14ac:dyDescent="0.15">
      <c r="A91" s="161" t="s">
        <v>207</v>
      </c>
      <c r="B91" s="161" t="s">
        <v>392</v>
      </c>
      <c r="C91" s="161">
        <v>89.4</v>
      </c>
      <c r="D91" s="161">
        <v>92.4</v>
      </c>
      <c r="E91" s="161">
        <v>91</v>
      </c>
      <c r="F91" s="161">
        <v>87.5</v>
      </c>
      <c r="G91" s="161">
        <v>93.3</v>
      </c>
      <c r="H91" s="161">
        <v>91.5</v>
      </c>
      <c r="I91" s="161">
        <v>545.1</v>
      </c>
      <c r="J91" s="161">
        <v>11</v>
      </c>
      <c r="K91" s="167"/>
    </row>
    <row r="92" spans="1:64" x14ac:dyDescent="0.15">
      <c r="A92" s="161" t="s">
        <v>199</v>
      </c>
      <c r="B92" s="161" t="s">
        <v>251</v>
      </c>
      <c r="C92" s="161">
        <v>89.3</v>
      </c>
      <c r="D92" s="161">
        <v>86.1</v>
      </c>
      <c r="E92" s="161">
        <v>92.1</v>
      </c>
      <c r="F92" s="161">
        <v>87.1</v>
      </c>
      <c r="G92" s="161">
        <v>96.8</v>
      </c>
      <c r="H92" s="161">
        <v>93.6</v>
      </c>
      <c r="I92" s="161">
        <v>545</v>
      </c>
      <c r="J92" s="161">
        <v>10</v>
      </c>
      <c r="K92" s="167"/>
    </row>
    <row r="93" spans="1:64" x14ac:dyDescent="0.15">
      <c r="A93" s="161" t="s">
        <v>473</v>
      </c>
      <c r="B93" s="161" t="s">
        <v>390</v>
      </c>
      <c r="C93" s="161">
        <v>89.2</v>
      </c>
      <c r="D93" s="161">
        <v>94.8</v>
      </c>
      <c r="E93" s="161">
        <v>86.7</v>
      </c>
      <c r="F93" s="161">
        <v>91.4</v>
      </c>
      <c r="G93" s="161">
        <v>89</v>
      </c>
      <c r="H93" s="161">
        <v>93.3</v>
      </c>
      <c r="I93" s="161">
        <v>544.4</v>
      </c>
      <c r="J93" s="161">
        <v>4</v>
      </c>
      <c r="K93" s="167"/>
    </row>
    <row r="94" spans="1:64" x14ac:dyDescent="0.15">
      <c r="A94" s="161" t="s">
        <v>262</v>
      </c>
      <c r="B94" s="161" t="s">
        <v>389</v>
      </c>
      <c r="C94" s="161">
        <v>97.1</v>
      </c>
      <c r="D94" s="161">
        <v>93.1</v>
      </c>
      <c r="E94" s="161">
        <v>93.8</v>
      </c>
      <c r="F94" s="161">
        <v>89.2</v>
      </c>
      <c r="G94" s="161">
        <v>83.2</v>
      </c>
      <c r="H94" s="161">
        <v>87.6</v>
      </c>
      <c r="I94" s="161">
        <v>544</v>
      </c>
      <c r="J94" s="161">
        <v>11</v>
      </c>
      <c r="K94" s="167"/>
    </row>
    <row r="95" spans="1:64" x14ac:dyDescent="0.15">
      <c r="A95" s="161" t="s">
        <v>321</v>
      </c>
      <c r="B95" s="161" t="s">
        <v>388</v>
      </c>
      <c r="C95" s="161">
        <v>90.2</v>
      </c>
      <c r="D95" s="161">
        <v>83.9</v>
      </c>
      <c r="E95" s="161">
        <v>87.9</v>
      </c>
      <c r="F95" s="161">
        <v>85.8</v>
      </c>
      <c r="G95" s="161">
        <v>94.8</v>
      </c>
      <c r="H95" s="161">
        <v>96.5</v>
      </c>
      <c r="I95" s="161">
        <v>539.1</v>
      </c>
      <c r="J95" s="161">
        <v>10</v>
      </c>
      <c r="K95" s="167"/>
    </row>
    <row r="96" spans="1:64" x14ac:dyDescent="0.15">
      <c r="A96" s="161" t="s">
        <v>293</v>
      </c>
      <c r="B96" s="161" t="s">
        <v>390</v>
      </c>
      <c r="C96" s="161">
        <v>88.2</v>
      </c>
      <c r="D96" s="161">
        <v>94.5</v>
      </c>
      <c r="E96" s="161">
        <v>89.5</v>
      </c>
      <c r="F96" s="161">
        <v>91.9</v>
      </c>
      <c r="G96" s="161">
        <v>86.9</v>
      </c>
      <c r="H96" s="161">
        <v>87.6</v>
      </c>
      <c r="I96" s="161">
        <v>538.6</v>
      </c>
      <c r="J96" s="161">
        <v>6</v>
      </c>
      <c r="K96" s="167"/>
    </row>
    <row r="97" spans="1:11" x14ac:dyDescent="0.15">
      <c r="A97" s="161" t="s">
        <v>310</v>
      </c>
      <c r="B97" s="161" t="s">
        <v>387</v>
      </c>
      <c r="C97" s="161">
        <v>87.7</v>
      </c>
      <c r="D97" s="161">
        <v>91.3</v>
      </c>
      <c r="E97" s="161">
        <v>90.1</v>
      </c>
      <c r="F97" s="161">
        <v>86.7</v>
      </c>
      <c r="G97" s="161">
        <v>73.900000000000006</v>
      </c>
      <c r="H97" s="161">
        <v>91.5</v>
      </c>
      <c r="I97" s="161">
        <v>521.20000000000005</v>
      </c>
      <c r="J97" s="161">
        <v>5</v>
      </c>
      <c r="K97" s="167"/>
    </row>
    <row r="98" spans="1:11" x14ac:dyDescent="0.15">
      <c r="A98" s="161" t="s">
        <v>316</v>
      </c>
      <c r="B98" s="161" t="s">
        <v>388</v>
      </c>
      <c r="C98" s="161">
        <v>89.2</v>
      </c>
      <c r="D98" s="161">
        <v>84.9</v>
      </c>
      <c r="E98" s="161">
        <v>90.6</v>
      </c>
      <c r="F98" s="161">
        <v>86.5</v>
      </c>
      <c r="G98" s="161">
        <v>87.4</v>
      </c>
      <c r="H98" s="161">
        <v>82.4</v>
      </c>
      <c r="I98" s="161">
        <v>521</v>
      </c>
      <c r="J98" s="161">
        <v>4</v>
      </c>
      <c r="K98" s="167"/>
    </row>
    <row r="99" spans="1:11" x14ac:dyDescent="0.15">
      <c r="A99" s="161" t="s">
        <v>213</v>
      </c>
      <c r="B99" s="161" t="s">
        <v>392</v>
      </c>
      <c r="C99" s="161">
        <v>93.5</v>
      </c>
      <c r="D99" s="161">
        <v>91.7</v>
      </c>
      <c r="E99" s="161">
        <v>78</v>
      </c>
      <c r="F99" s="161">
        <v>84.7</v>
      </c>
      <c r="G99" s="161">
        <v>77.8</v>
      </c>
      <c r="H99" s="161">
        <v>95</v>
      </c>
      <c r="I99" s="161">
        <v>520.70000000000005</v>
      </c>
      <c r="J99" s="161">
        <v>6</v>
      </c>
      <c r="K99" s="167"/>
    </row>
    <row r="100" spans="1:11" x14ac:dyDescent="0.15">
      <c r="A100" s="161" t="s">
        <v>334</v>
      </c>
      <c r="B100" s="161" t="s">
        <v>388</v>
      </c>
      <c r="C100" s="161">
        <v>87.2</v>
      </c>
      <c r="D100" s="161">
        <v>85.2</v>
      </c>
      <c r="E100" s="161">
        <v>83.5</v>
      </c>
      <c r="F100" s="161">
        <v>84.7</v>
      </c>
      <c r="G100" s="161">
        <v>90.6</v>
      </c>
      <c r="H100" s="161">
        <v>88.5</v>
      </c>
      <c r="I100" s="161">
        <v>519.70000000000005</v>
      </c>
      <c r="J100" s="161">
        <v>6</v>
      </c>
      <c r="K100" s="167"/>
    </row>
    <row r="101" spans="1:11" x14ac:dyDescent="0.15">
      <c r="A101" s="161" t="s">
        <v>336</v>
      </c>
      <c r="B101" s="161" t="s">
        <v>388</v>
      </c>
      <c r="C101" s="161">
        <v>84.7</v>
      </c>
      <c r="D101" s="161">
        <v>84.8</v>
      </c>
      <c r="E101" s="161">
        <v>82.3</v>
      </c>
      <c r="F101" s="161">
        <v>87.4</v>
      </c>
      <c r="G101" s="161">
        <v>89.2</v>
      </c>
      <c r="H101" s="161">
        <v>88.3</v>
      </c>
      <c r="I101" s="161">
        <v>516.70000000000005</v>
      </c>
      <c r="J101" s="161">
        <v>4</v>
      </c>
      <c r="K101" s="167"/>
    </row>
    <row r="102" spans="1:11" x14ac:dyDescent="0.15">
      <c r="A102" s="161" t="s">
        <v>297</v>
      </c>
      <c r="B102" s="161" t="s">
        <v>390</v>
      </c>
      <c r="C102" s="161">
        <v>89.7</v>
      </c>
      <c r="D102" s="161">
        <v>86.5</v>
      </c>
      <c r="E102" s="161">
        <v>90.9</v>
      </c>
      <c r="F102" s="161">
        <v>82.3</v>
      </c>
      <c r="G102" s="161">
        <v>81.7</v>
      </c>
      <c r="H102" s="161">
        <v>85.6</v>
      </c>
      <c r="I102" s="161">
        <v>516.70000000000005</v>
      </c>
      <c r="J102" s="161">
        <v>8</v>
      </c>
      <c r="K102" s="167"/>
    </row>
    <row r="103" spans="1:11" x14ac:dyDescent="0.15">
      <c r="A103" s="161" t="s">
        <v>302</v>
      </c>
      <c r="B103" s="161" t="s">
        <v>390</v>
      </c>
      <c r="C103" s="161">
        <v>88.5</v>
      </c>
      <c r="D103" s="161">
        <v>90.2</v>
      </c>
      <c r="E103" s="161">
        <v>86.5</v>
      </c>
      <c r="F103" s="161">
        <v>79.2</v>
      </c>
      <c r="G103" s="161">
        <v>87.9</v>
      </c>
      <c r="H103" s="161">
        <v>83.4</v>
      </c>
      <c r="I103" s="161">
        <v>515.70000000000005</v>
      </c>
      <c r="J103" s="161">
        <v>5</v>
      </c>
      <c r="K103" s="167"/>
    </row>
    <row r="104" spans="1:11" x14ac:dyDescent="0.15">
      <c r="A104" s="161" t="s">
        <v>454</v>
      </c>
      <c r="B104" s="161" t="s">
        <v>390</v>
      </c>
      <c r="C104" s="161">
        <v>89.6</v>
      </c>
      <c r="D104" s="161">
        <v>87.6</v>
      </c>
      <c r="E104" s="161">
        <v>81.099999999999994</v>
      </c>
      <c r="F104" s="161">
        <v>78.099999999999994</v>
      </c>
      <c r="G104" s="161">
        <v>84.9</v>
      </c>
      <c r="H104" s="161">
        <v>87.7</v>
      </c>
      <c r="I104" s="161">
        <v>509</v>
      </c>
      <c r="J104" s="161">
        <v>5</v>
      </c>
      <c r="K104" s="167"/>
    </row>
    <row r="105" spans="1:11" x14ac:dyDescent="0.15">
      <c r="A105" s="161" t="s">
        <v>307</v>
      </c>
      <c r="B105" s="161" t="s">
        <v>392</v>
      </c>
      <c r="C105" s="161">
        <v>86.4</v>
      </c>
      <c r="D105" s="161">
        <v>87</v>
      </c>
      <c r="E105" s="161">
        <v>80.3</v>
      </c>
      <c r="F105" s="161">
        <v>90.8</v>
      </c>
      <c r="G105" s="161">
        <v>86.8</v>
      </c>
      <c r="H105" s="161">
        <v>73.8</v>
      </c>
      <c r="I105" s="161">
        <v>505.1</v>
      </c>
      <c r="J105" s="161">
        <v>3</v>
      </c>
      <c r="K105" s="167"/>
    </row>
    <row r="106" spans="1:11" x14ac:dyDescent="0.15">
      <c r="A106" s="39" t="s">
        <v>320</v>
      </c>
      <c r="B106" s="161" t="s">
        <v>383</v>
      </c>
      <c r="C106" s="161">
        <v>76.900000000000006</v>
      </c>
      <c r="D106" s="161">
        <v>83.5</v>
      </c>
      <c r="E106" s="161">
        <v>81.099999999999994</v>
      </c>
      <c r="F106" s="161">
        <v>78.8</v>
      </c>
      <c r="G106" s="161">
        <v>91.6</v>
      </c>
      <c r="H106" s="161">
        <v>89.2</v>
      </c>
      <c r="I106" s="161">
        <v>501.1</v>
      </c>
      <c r="J106" s="161">
        <v>5</v>
      </c>
      <c r="K106" s="167"/>
    </row>
    <row r="107" spans="1:11" x14ac:dyDescent="0.15">
      <c r="A107" s="161" t="s">
        <v>513</v>
      </c>
      <c r="B107" s="161" t="s">
        <v>390</v>
      </c>
      <c r="C107" s="161">
        <v>73.900000000000006</v>
      </c>
      <c r="D107" s="161">
        <v>80</v>
      </c>
      <c r="E107" s="161">
        <v>85.1</v>
      </c>
      <c r="F107" s="161">
        <v>82.6</v>
      </c>
      <c r="G107" s="161">
        <v>85.9</v>
      </c>
      <c r="H107" s="161">
        <v>80.900000000000006</v>
      </c>
      <c r="I107" s="161">
        <v>488.4</v>
      </c>
      <c r="J107" s="161">
        <v>6</v>
      </c>
      <c r="K107" s="167"/>
    </row>
    <row r="108" spans="1:11" x14ac:dyDescent="0.15">
      <c r="A108" s="161" t="s">
        <v>208</v>
      </c>
      <c r="B108" s="161" t="s">
        <v>392</v>
      </c>
      <c r="C108" s="161">
        <v>79.8</v>
      </c>
      <c r="D108" s="161">
        <v>83.3</v>
      </c>
      <c r="E108" s="161">
        <v>71.7</v>
      </c>
      <c r="F108" s="161">
        <v>21.7</v>
      </c>
      <c r="G108" s="161">
        <v>0</v>
      </c>
      <c r="H108" s="161">
        <v>0</v>
      </c>
      <c r="I108" s="161">
        <v>256.5</v>
      </c>
      <c r="J108" s="161">
        <v>2</v>
      </c>
      <c r="K108" s="167"/>
    </row>
    <row r="109" spans="1:11" x14ac:dyDescent="0.15">
      <c r="A109" s="161" t="s">
        <v>314</v>
      </c>
      <c r="B109" s="161" t="s">
        <v>390</v>
      </c>
      <c r="C109" s="161">
        <v>6.4</v>
      </c>
      <c r="D109" s="161">
        <v>0</v>
      </c>
      <c r="E109" s="161">
        <v>0</v>
      </c>
      <c r="F109" s="161">
        <v>0</v>
      </c>
      <c r="G109" s="161">
        <v>0</v>
      </c>
      <c r="H109" s="161">
        <v>0</v>
      </c>
      <c r="I109" s="161">
        <v>6.4</v>
      </c>
      <c r="J109" s="161">
        <v>0</v>
      </c>
      <c r="K109" s="167"/>
    </row>
    <row r="110" spans="1:11" x14ac:dyDescent="0.15">
      <c r="A110" s="161" t="s">
        <v>467</v>
      </c>
      <c r="B110" s="161" t="s">
        <v>385</v>
      </c>
      <c r="C110" s="161"/>
      <c r="D110" s="161"/>
      <c r="E110" s="161"/>
      <c r="F110" s="161"/>
      <c r="G110" s="161"/>
      <c r="H110" s="161"/>
      <c r="I110" s="161"/>
      <c r="J110" s="161"/>
      <c r="K110" s="167"/>
    </row>
    <row r="111" spans="1:11" x14ac:dyDescent="0.15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7"/>
    </row>
    <row r="112" spans="1:11" ht="14.25" thickBo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0" x14ac:dyDescent="0.15">
      <c r="A113" t="s">
        <v>16</v>
      </c>
    </row>
    <row r="114" spans="1:10" x14ac:dyDescent="0.15">
      <c r="A114" s="9" t="s">
        <v>14</v>
      </c>
      <c r="B114" s="9" t="s">
        <v>15</v>
      </c>
      <c r="C114" s="9" t="s">
        <v>17</v>
      </c>
      <c r="D114" s="9" t="s">
        <v>18</v>
      </c>
      <c r="E114" s="9" t="s">
        <v>19</v>
      </c>
      <c r="F114" s="9" t="s">
        <v>20</v>
      </c>
      <c r="G114" s="9" t="s">
        <v>21</v>
      </c>
      <c r="H114" s="9" t="s">
        <v>22</v>
      </c>
      <c r="I114" s="11" t="s">
        <v>45</v>
      </c>
    </row>
    <row r="115" spans="1:10" x14ac:dyDescent="0.15">
      <c r="A115" s="161" t="s">
        <v>341</v>
      </c>
      <c r="B115" s="161" t="s">
        <v>384</v>
      </c>
      <c r="C115" s="161">
        <v>101.4</v>
      </c>
      <c r="D115" s="161">
        <v>98.9</v>
      </c>
      <c r="E115" s="161">
        <v>99.7</v>
      </c>
      <c r="F115" s="161">
        <v>102.4</v>
      </c>
      <c r="G115" s="161">
        <v>101.8</v>
      </c>
      <c r="H115" s="161">
        <v>101.5</v>
      </c>
      <c r="I115" s="167">
        <v>605.70000000000005</v>
      </c>
    </row>
    <row r="116" spans="1:10" x14ac:dyDescent="0.15">
      <c r="A116" s="161" t="s">
        <v>346</v>
      </c>
      <c r="B116" s="161" t="s">
        <v>383</v>
      </c>
      <c r="C116" s="161">
        <v>101.9</v>
      </c>
      <c r="D116" s="161">
        <v>103.1</v>
      </c>
      <c r="E116" s="161">
        <v>104.1</v>
      </c>
      <c r="F116" s="161">
        <v>104.3</v>
      </c>
      <c r="G116" s="161">
        <v>103.3</v>
      </c>
      <c r="H116" s="161">
        <v>103</v>
      </c>
      <c r="I116" s="167">
        <v>619.70000000000005</v>
      </c>
    </row>
    <row r="117" spans="1:10" x14ac:dyDescent="0.15">
      <c r="A117" s="161" t="s">
        <v>343</v>
      </c>
      <c r="B117" s="161" t="s">
        <v>384</v>
      </c>
      <c r="C117" s="161">
        <v>101.2</v>
      </c>
      <c r="D117" s="161">
        <v>101.2</v>
      </c>
      <c r="E117" s="161">
        <v>101.6</v>
      </c>
      <c r="F117" s="161">
        <v>103.5</v>
      </c>
      <c r="G117" s="161">
        <v>102.4</v>
      </c>
      <c r="H117" s="161">
        <v>100.2</v>
      </c>
      <c r="I117" s="167">
        <v>610.1</v>
      </c>
    </row>
    <row r="118" spans="1:10" x14ac:dyDescent="0.15">
      <c r="A118" s="161" t="s">
        <v>338</v>
      </c>
      <c r="B118" s="161" t="s">
        <v>384</v>
      </c>
      <c r="C118" s="161">
        <v>101.1</v>
      </c>
      <c r="D118" s="161">
        <v>103.2</v>
      </c>
      <c r="E118" s="161">
        <v>103.5</v>
      </c>
      <c r="F118" s="161">
        <v>99.2</v>
      </c>
      <c r="G118" s="161">
        <v>101.3</v>
      </c>
      <c r="H118" s="161">
        <v>102.1</v>
      </c>
      <c r="I118" s="167">
        <v>610.4</v>
      </c>
      <c r="J118" s="13"/>
    </row>
    <row r="119" spans="1:10" x14ac:dyDescent="0.15">
      <c r="A119" s="161" t="s">
        <v>339</v>
      </c>
      <c r="B119" s="161" t="s">
        <v>383</v>
      </c>
      <c r="C119" s="161">
        <v>103.4</v>
      </c>
      <c r="D119" s="161">
        <v>102.4</v>
      </c>
      <c r="E119" s="161">
        <v>103.3</v>
      </c>
      <c r="F119" s="161">
        <v>100.6</v>
      </c>
      <c r="G119" s="161">
        <v>101.3</v>
      </c>
      <c r="H119" s="161">
        <v>103.7</v>
      </c>
      <c r="I119" s="167">
        <v>614.70000000000005</v>
      </c>
    </row>
    <row r="120" spans="1:10" x14ac:dyDescent="0.15">
      <c r="A120" s="161" t="s">
        <v>340</v>
      </c>
      <c r="B120" s="161" t="s">
        <v>384</v>
      </c>
      <c r="C120" s="161">
        <v>103.6</v>
      </c>
      <c r="D120" s="161">
        <v>102.4</v>
      </c>
      <c r="E120" s="161">
        <v>104.2</v>
      </c>
      <c r="F120" s="161">
        <v>104</v>
      </c>
      <c r="G120" s="161">
        <v>102.9</v>
      </c>
      <c r="H120" s="161">
        <v>103.4</v>
      </c>
      <c r="I120" s="167">
        <v>620.5</v>
      </c>
    </row>
    <row r="121" spans="1:10" x14ac:dyDescent="0.15">
      <c r="A121" s="39" t="s">
        <v>348</v>
      </c>
      <c r="B121" s="161" t="s">
        <v>393</v>
      </c>
      <c r="C121" s="161">
        <v>99.2</v>
      </c>
      <c r="D121" s="161">
        <v>101.5</v>
      </c>
      <c r="E121" s="161">
        <v>101</v>
      </c>
      <c r="F121" s="161">
        <v>104</v>
      </c>
      <c r="G121" s="161">
        <v>103.6</v>
      </c>
      <c r="H121" s="161">
        <v>97.4</v>
      </c>
      <c r="I121" s="167">
        <v>606.70000000000005</v>
      </c>
    </row>
    <row r="122" spans="1:10" x14ac:dyDescent="0.15">
      <c r="A122" s="161" t="s">
        <v>356</v>
      </c>
      <c r="B122" s="161" t="s">
        <v>383</v>
      </c>
      <c r="C122" s="161">
        <v>99.7</v>
      </c>
      <c r="D122" s="161">
        <v>101.4</v>
      </c>
      <c r="E122" s="161">
        <v>102.7</v>
      </c>
      <c r="F122" s="161">
        <v>102.5</v>
      </c>
      <c r="G122" s="161">
        <v>99.4</v>
      </c>
      <c r="H122" s="161">
        <v>100.3</v>
      </c>
      <c r="I122" s="167">
        <v>606</v>
      </c>
    </row>
    <row r="123" spans="1:10" x14ac:dyDescent="0.15">
      <c r="A123" s="161" t="s">
        <v>168</v>
      </c>
      <c r="B123" s="161" t="s">
        <v>391</v>
      </c>
      <c r="C123" s="161">
        <v>100.1</v>
      </c>
      <c r="D123" s="161">
        <v>101.9</v>
      </c>
      <c r="E123" s="161">
        <v>99.2</v>
      </c>
      <c r="F123" s="161">
        <v>100.9</v>
      </c>
      <c r="G123" s="161">
        <v>104.5</v>
      </c>
      <c r="H123" s="161">
        <v>98.8</v>
      </c>
      <c r="I123" s="167">
        <v>605.4</v>
      </c>
    </row>
    <row r="124" spans="1:10" x14ac:dyDescent="0.15">
      <c r="A124" s="161" t="s">
        <v>344</v>
      </c>
      <c r="B124" s="161" t="s">
        <v>388</v>
      </c>
      <c r="C124" s="161">
        <v>99.4</v>
      </c>
      <c r="D124" s="161">
        <v>100.7</v>
      </c>
      <c r="E124" s="161">
        <v>99.4</v>
      </c>
      <c r="F124" s="161">
        <v>102.5</v>
      </c>
      <c r="G124" s="161">
        <v>101</v>
      </c>
      <c r="H124" s="161">
        <v>102.2</v>
      </c>
      <c r="I124" s="167">
        <v>605.20000000000005</v>
      </c>
    </row>
    <row r="125" spans="1:10" x14ac:dyDescent="0.15">
      <c r="A125" s="161" t="s">
        <v>124</v>
      </c>
      <c r="B125" s="161" t="s">
        <v>382</v>
      </c>
      <c r="C125" s="161">
        <v>98.7</v>
      </c>
      <c r="D125" s="161">
        <v>100.4</v>
      </c>
      <c r="E125" s="161">
        <v>102.6</v>
      </c>
      <c r="F125" s="161">
        <v>101.6</v>
      </c>
      <c r="G125" s="161">
        <v>101.1</v>
      </c>
      <c r="H125" s="161">
        <v>100.3</v>
      </c>
      <c r="I125" s="167">
        <v>604.70000000000005</v>
      </c>
    </row>
    <row r="126" spans="1:10" x14ac:dyDescent="0.15">
      <c r="A126" s="161" t="s">
        <v>352</v>
      </c>
      <c r="B126" s="161" t="s">
        <v>383</v>
      </c>
      <c r="C126" s="161">
        <v>101</v>
      </c>
      <c r="D126" s="161">
        <v>101.6</v>
      </c>
      <c r="E126" s="161">
        <v>98.7</v>
      </c>
      <c r="F126" s="161">
        <v>101.4</v>
      </c>
      <c r="G126" s="161">
        <v>100.3</v>
      </c>
      <c r="H126" s="161">
        <v>101.3</v>
      </c>
      <c r="I126" s="167">
        <v>604.29999999999995</v>
      </c>
    </row>
    <row r="127" spans="1:10" x14ac:dyDescent="0.15">
      <c r="A127" s="161" t="s">
        <v>349</v>
      </c>
      <c r="B127" s="161" t="s">
        <v>383</v>
      </c>
      <c r="C127" s="161">
        <v>98.6</v>
      </c>
      <c r="D127" s="161">
        <v>100.5</v>
      </c>
      <c r="E127" s="161">
        <v>101.4</v>
      </c>
      <c r="F127" s="161">
        <v>100.6</v>
      </c>
      <c r="G127" s="161">
        <v>104.2</v>
      </c>
      <c r="H127" s="161">
        <v>98.7</v>
      </c>
      <c r="I127" s="167">
        <v>604</v>
      </c>
    </row>
    <row r="128" spans="1:10" x14ac:dyDescent="0.15">
      <c r="A128" s="161" t="s">
        <v>351</v>
      </c>
      <c r="B128" s="161" t="s">
        <v>387</v>
      </c>
      <c r="C128" s="161">
        <v>100.5</v>
      </c>
      <c r="D128" s="161">
        <v>100.7</v>
      </c>
      <c r="E128" s="161">
        <v>99.2</v>
      </c>
      <c r="F128" s="161">
        <v>101.2</v>
      </c>
      <c r="G128" s="161">
        <v>101</v>
      </c>
      <c r="H128" s="161">
        <v>101.2</v>
      </c>
      <c r="I128" s="167">
        <v>603.79999999999995</v>
      </c>
    </row>
    <row r="129" spans="1:9" x14ac:dyDescent="0.15">
      <c r="A129" s="161" t="s">
        <v>345</v>
      </c>
      <c r="B129" s="161" t="s">
        <v>389</v>
      </c>
      <c r="C129" s="161">
        <v>98.4</v>
      </c>
      <c r="D129" s="161">
        <v>102.3</v>
      </c>
      <c r="E129" s="161">
        <v>101.7</v>
      </c>
      <c r="F129" s="161">
        <v>99.5</v>
      </c>
      <c r="G129" s="161">
        <v>100.7</v>
      </c>
      <c r="H129" s="161">
        <v>100.6</v>
      </c>
      <c r="I129" s="167">
        <v>603.20000000000005</v>
      </c>
    </row>
    <row r="130" spans="1:9" x14ac:dyDescent="0.15">
      <c r="A130" s="161" t="s">
        <v>359</v>
      </c>
      <c r="B130" s="161" t="s">
        <v>390</v>
      </c>
      <c r="C130" s="161">
        <v>99.7</v>
      </c>
      <c r="D130" s="161">
        <v>99.9</v>
      </c>
      <c r="E130" s="161">
        <v>97.4</v>
      </c>
      <c r="F130" s="161">
        <v>100.9</v>
      </c>
      <c r="G130" s="161">
        <v>101.8</v>
      </c>
      <c r="H130" s="161">
        <v>101.6</v>
      </c>
      <c r="I130" s="167">
        <v>601.29999999999995</v>
      </c>
    </row>
    <row r="131" spans="1:9" x14ac:dyDescent="0.15">
      <c r="A131" s="161" t="s">
        <v>125</v>
      </c>
      <c r="B131" s="161" t="s">
        <v>382</v>
      </c>
      <c r="C131" s="161">
        <v>101</v>
      </c>
      <c r="D131" s="161">
        <v>99.6</v>
      </c>
      <c r="E131" s="161">
        <v>100.6</v>
      </c>
      <c r="F131" s="161">
        <v>99.2</v>
      </c>
      <c r="G131" s="161">
        <v>100.3</v>
      </c>
      <c r="H131" s="161">
        <v>98.3</v>
      </c>
      <c r="I131" s="167">
        <v>599</v>
      </c>
    </row>
    <row r="132" spans="1:9" x14ac:dyDescent="0.15">
      <c r="A132" s="161" t="s">
        <v>358</v>
      </c>
      <c r="B132" s="161" t="s">
        <v>386</v>
      </c>
      <c r="C132" s="161">
        <v>99.8</v>
      </c>
      <c r="D132" s="161">
        <v>102.1</v>
      </c>
      <c r="E132" s="161">
        <v>99</v>
      </c>
      <c r="F132" s="161">
        <v>100</v>
      </c>
      <c r="G132" s="161">
        <v>96.8</v>
      </c>
      <c r="H132" s="161">
        <v>99.9</v>
      </c>
      <c r="I132" s="167">
        <v>597.6</v>
      </c>
    </row>
    <row r="133" spans="1:9" x14ac:dyDescent="0.15">
      <c r="A133" s="161" t="s">
        <v>354</v>
      </c>
      <c r="B133" s="161" t="s">
        <v>383</v>
      </c>
      <c r="C133" s="161">
        <v>99.7</v>
      </c>
      <c r="D133" s="161">
        <v>102.2</v>
      </c>
      <c r="E133" s="161">
        <v>99.3</v>
      </c>
      <c r="F133" s="161">
        <v>97.2</v>
      </c>
      <c r="G133" s="161">
        <v>96.5</v>
      </c>
      <c r="H133" s="161">
        <v>101.3</v>
      </c>
      <c r="I133" s="167">
        <v>596.20000000000005</v>
      </c>
    </row>
    <row r="134" spans="1:9" x14ac:dyDescent="0.15">
      <c r="A134" s="161" t="s">
        <v>177</v>
      </c>
      <c r="B134" s="161" t="s">
        <v>391</v>
      </c>
      <c r="C134" s="161">
        <v>101.1</v>
      </c>
      <c r="D134" s="161">
        <v>99</v>
      </c>
      <c r="E134" s="161">
        <v>98.5</v>
      </c>
      <c r="F134" s="161">
        <v>100.3</v>
      </c>
      <c r="G134" s="161">
        <v>98.4</v>
      </c>
      <c r="H134" s="161">
        <v>98</v>
      </c>
      <c r="I134" s="167">
        <v>595.29999999999995</v>
      </c>
    </row>
    <row r="135" spans="1:9" x14ac:dyDescent="0.15">
      <c r="A135" s="161" t="s">
        <v>514</v>
      </c>
      <c r="B135" s="161" t="s">
        <v>393</v>
      </c>
      <c r="C135" s="161">
        <v>95.7</v>
      </c>
      <c r="D135" s="161">
        <v>103.2</v>
      </c>
      <c r="E135" s="161">
        <v>100.8</v>
      </c>
      <c r="F135" s="161">
        <v>96.4</v>
      </c>
      <c r="G135" s="161">
        <v>97.8</v>
      </c>
      <c r="H135" s="161">
        <v>99.9</v>
      </c>
      <c r="I135" s="167">
        <v>593.79999999999995</v>
      </c>
    </row>
    <row r="136" spans="1:9" x14ac:dyDescent="0.15">
      <c r="A136" s="161" t="s">
        <v>350</v>
      </c>
      <c r="B136" s="161" t="s">
        <v>387</v>
      </c>
      <c r="C136" s="161">
        <v>98.7</v>
      </c>
      <c r="D136" s="161">
        <v>97.5</v>
      </c>
      <c r="E136" s="161">
        <v>99.2</v>
      </c>
      <c r="F136" s="161">
        <v>100.8</v>
      </c>
      <c r="G136" s="161">
        <v>99.7</v>
      </c>
      <c r="H136" s="161">
        <v>94.3</v>
      </c>
      <c r="I136" s="167">
        <v>590.20000000000005</v>
      </c>
    </row>
    <row r="137" spans="1:9" x14ac:dyDescent="0.15">
      <c r="A137" s="161" t="s">
        <v>355</v>
      </c>
      <c r="B137" s="161" t="s">
        <v>390</v>
      </c>
      <c r="C137" s="161">
        <v>95.6</v>
      </c>
      <c r="D137" s="161">
        <v>100.4</v>
      </c>
      <c r="E137" s="161">
        <v>100.3</v>
      </c>
      <c r="F137" s="161">
        <v>97.7</v>
      </c>
      <c r="G137" s="161">
        <v>98.1</v>
      </c>
      <c r="H137" s="161">
        <v>97.9</v>
      </c>
      <c r="I137" s="167">
        <v>590</v>
      </c>
    </row>
    <row r="138" spans="1:9" x14ac:dyDescent="0.15">
      <c r="A138" s="161" t="s">
        <v>364</v>
      </c>
      <c r="B138" s="161" t="s">
        <v>388</v>
      </c>
      <c r="C138" s="161">
        <v>97.4</v>
      </c>
      <c r="D138" s="161">
        <v>95.9</v>
      </c>
      <c r="E138" s="161">
        <v>99.6</v>
      </c>
      <c r="F138" s="161">
        <v>92.6</v>
      </c>
      <c r="G138" s="161">
        <v>101.5</v>
      </c>
      <c r="H138" s="161">
        <v>100.3</v>
      </c>
      <c r="I138" s="167">
        <v>587.29999999999995</v>
      </c>
    </row>
    <row r="139" spans="1:9" x14ac:dyDescent="0.15">
      <c r="A139" s="161" t="s">
        <v>515</v>
      </c>
      <c r="B139" s="161" t="s">
        <v>387</v>
      </c>
      <c r="C139" s="161">
        <v>95.3</v>
      </c>
      <c r="D139" s="161">
        <v>96.4</v>
      </c>
      <c r="E139" s="161">
        <v>97.4</v>
      </c>
      <c r="F139" s="161">
        <v>99.4</v>
      </c>
      <c r="G139" s="161">
        <v>98.2</v>
      </c>
      <c r="H139" s="161">
        <v>99.5</v>
      </c>
      <c r="I139" s="167">
        <v>586.20000000000005</v>
      </c>
    </row>
    <row r="140" spans="1:9" x14ac:dyDescent="0.15">
      <c r="A140" s="161" t="s">
        <v>169</v>
      </c>
      <c r="B140" s="161" t="s">
        <v>391</v>
      </c>
      <c r="C140" s="161">
        <v>95.4</v>
      </c>
      <c r="D140" s="161">
        <v>99.7</v>
      </c>
      <c r="E140" s="161">
        <v>98</v>
      </c>
      <c r="F140" s="161">
        <v>99</v>
      </c>
      <c r="G140" s="161">
        <v>96.7</v>
      </c>
      <c r="H140" s="161">
        <v>95</v>
      </c>
      <c r="I140" s="167">
        <v>583.79999999999995</v>
      </c>
    </row>
    <row r="141" spans="1:9" x14ac:dyDescent="0.15">
      <c r="A141" s="161" t="s">
        <v>361</v>
      </c>
      <c r="B141" s="161" t="s">
        <v>387</v>
      </c>
      <c r="C141" s="161">
        <v>98</v>
      </c>
      <c r="D141" s="161">
        <v>98.8</v>
      </c>
      <c r="E141" s="161">
        <v>93.1</v>
      </c>
      <c r="F141" s="161">
        <v>94.8</v>
      </c>
      <c r="G141" s="161">
        <v>96.9</v>
      </c>
      <c r="H141" s="161">
        <v>97.9</v>
      </c>
      <c r="I141" s="167">
        <v>579.5</v>
      </c>
    </row>
    <row r="142" spans="1:9" x14ac:dyDescent="0.15">
      <c r="A142" s="161" t="s">
        <v>347</v>
      </c>
      <c r="B142" s="161" t="s">
        <v>385</v>
      </c>
      <c r="C142" s="161">
        <v>97.3</v>
      </c>
      <c r="D142" s="161">
        <v>95.6</v>
      </c>
      <c r="E142" s="161">
        <v>101.3</v>
      </c>
      <c r="F142" s="161">
        <v>92.9</v>
      </c>
      <c r="G142" s="161">
        <v>97</v>
      </c>
      <c r="H142" s="161">
        <v>95.3</v>
      </c>
      <c r="I142" s="167">
        <v>579.4</v>
      </c>
    </row>
    <row r="143" spans="1:9" x14ac:dyDescent="0.15">
      <c r="A143" s="161" t="s">
        <v>368</v>
      </c>
      <c r="B143" s="161" t="s">
        <v>390</v>
      </c>
      <c r="C143" s="161">
        <v>93.4</v>
      </c>
      <c r="D143" s="161">
        <v>96.5</v>
      </c>
      <c r="E143" s="161">
        <v>99.5</v>
      </c>
      <c r="F143" s="161">
        <v>96.2</v>
      </c>
      <c r="G143" s="161">
        <v>95.8</v>
      </c>
      <c r="H143" s="161">
        <v>95.6</v>
      </c>
      <c r="I143" s="167">
        <v>577</v>
      </c>
    </row>
    <row r="144" spans="1:9" x14ac:dyDescent="0.15">
      <c r="A144" s="161" t="s">
        <v>363</v>
      </c>
      <c r="B144" s="161" t="s">
        <v>390</v>
      </c>
      <c r="C144" s="161">
        <v>95.2</v>
      </c>
      <c r="D144" s="161">
        <v>98.1</v>
      </c>
      <c r="E144" s="161">
        <v>96.2</v>
      </c>
      <c r="F144" s="161">
        <v>95.9</v>
      </c>
      <c r="G144" s="161">
        <v>97.3</v>
      </c>
      <c r="H144" s="161">
        <v>93.7</v>
      </c>
      <c r="I144" s="167">
        <v>576.4</v>
      </c>
    </row>
    <row r="145" spans="1:9" x14ac:dyDescent="0.15">
      <c r="A145" s="161" t="s">
        <v>366</v>
      </c>
      <c r="B145" s="161" t="s">
        <v>390</v>
      </c>
      <c r="C145" s="161">
        <v>94.8</v>
      </c>
      <c r="D145" s="161">
        <v>95.6</v>
      </c>
      <c r="E145" s="161">
        <v>100.1</v>
      </c>
      <c r="F145" s="161">
        <v>94.6</v>
      </c>
      <c r="G145" s="161">
        <v>95.2</v>
      </c>
      <c r="H145" s="161">
        <v>95</v>
      </c>
      <c r="I145" s="167">
        <v>575.29999999999995</v>
      </c>
    </row>
    <row r="146" spans="1:9" x14ac:dyDescent="0.15">
      <c r="A146" s="161" t="s">
        <v>220</v>
      </c>
      <c r="B146" s="161" t="s">
        <v>392</v>
      </c>
      <c r="C146" s="161">
        <v>93.7</v>
      </c>
      <c r="D146" s="161">
        <v>97.4</v>
      </c>
      <c r="E146" s="161">
        <v>98.4</v>
      </c>
      <c r="F146" s="161">
        <v>96.9</v>
      </c>
      <c r="G146" s="161">
        <v>92.6</v>
      </c>
      <c r="H146" s="161">
        <v>94.8</v>
      </c>
      <c r="I146" s="167">
        <v>573.79999999999995</v>
      </c>
    </row>
    <row r="147" spans="1:9" x14ac:dyDescent="0.15">
      <c r="A147" s="161" t="s">
        <v>357</v>
      </c>
      <c r="B147" s="161" t="s">
        <v>383</v>
      </c>
      <c r="C147" s="161">
        <v>95.4</v>
      </c>
      <c r="D147" s="161">
        <v>96.8</v>
      </c>
      <c r="E147" s="161">
        <v>93</v>
      </c>
      <c r="F147" s="161">
        <v>94.5</v>
      </c>
      <c r="G147" s="161">
        <v>97</v>
      </c>
      <c r="H147" s="161">
        <v>96.6</v>
      </c>
      <c r="I147" s="167">
        <v>573.29999999999995</v>
      </c>
    </row>
    <row r="148" spans="1:9" x14ac:dyDescent="0.15">
      <c r="A148" s="161" t="s">
        <v>360</v>
      </c>
      <c r="B148" s="161" t="s">
        <v>390</v>
      </c>
      <c r="C148" s="161">
        <v>94.1</v>
      </c>
      <c r="D148" s="161">
        <v>91.4</v>
      </c>
      <c r="E148" s="161">
        <v>99.5</v>
      </c>
      <c r="F148" s="161">
        <v>98.2</v>
      </c>
      <c r="G148" s="161">
        <v>97.5</v>
      </c>
      <c r="H148" s="161">
        <v>92.4</v>
      </c>
      <c r="I148" s="167">
        <v>573.1</v>
      </c>
    </row>
    <row r="149" spans="1:9" x14ac:dyDescent="0.15">
      <c r="A149" s="161" t="s">
        <v>362</v>
      </c>
      <c r="B149" s="161" t="s">
        <v>390</v>
      </c>
      <c r="C149" s="161">
        <v>95.5</v>
      </c>
      <c r="D149" s="161">
        <v>96.1</v>
      </c>
      <c r="E149" s="161">
        <v>93.8</v>
      </c>
      <c r="F149" s="161">
        <v>98.4</v>
      </c>
      <c r="G149" s="161">
        <v>92.2</v>
      </c>
      <c r="H149" s="161">
        <v>96.3</v>
      </c>
      <c r="I149" s="167">
        <v>572.29999999999995</v>
      </c>
    </row>
    <row r="150" spans="1:9" x14ac:dyDescent="0.15">
      <c r="A150" s="161" t="s">
        <v>127</v>
      </c>
      <c r="B150" s="161" t="s">
        <v>382</v>
      </c>
      <c r="C150" s="161">
        <v>92</v>
      </c>
      <c r="D150" s="161">
        <v>95</v>
      </c>
      <c r="E150" s="161">
        <v>94.6</v>
      </c>
      <c r="F150" s="161">
        <v>94.6</v>
      </c>
      <c r="G150" s="161">
        <v>98</v>
      </c>
      <c r="H150" s="161">
        <v>97.5</v>
      </c>
      <c r="I150" s="167">
        <v>571.70000000000005</v>
      </c>
    </row>
    <row r="151" spans="1:9" x14ac:dyDescent="0.15">
      <c r="A151" s="161" t="s">
        <v>229</v>
      </c>
      <c r="B151" s="161" t="s">
        <v>392</v>
      </c>
      <c r="C151" s="161">
        <v>95.4</v>
      </c>
      <c r="D151" s="161">
        <v>93.8</v>
      </c>
      <c r="E151" s="161">
        <v>96.6</v>
      </c>
      <c r="F151" s="161">
        <v>101.4</v>
      </c>
      <c r="G151" s="161">
        <v>84.9</v>
      </c>
      <c r="H151" s="161">
        <v>96.3</v>
      </c>
      <c r="I151" s="167">
        <v>568.4</v>
      </c>
    </row>
    <row r="152" spans="1:9" x14ac:dyDescent="0.15">
      <c r="A152" s="161" t="s">
        <v>376</v>
      </c>
      <c r="B152" s="161" t="s">
        <v>383</v>
      </c>
      <c r="C152" s="161">
        <v>89.2</v>
      </c>
      <c r="D152" s="161">
        <v>97.8</v>
      </c>
      <c r="E152" s="161">
        <v>91.8</v>
      </c>
      <c r="F152" s="161">
        <v>95.8</v>
      </c>
      <c r="G152" s="161">
        <v>94.8</v>
      </c>
      <c r="H152" s="161">
        <v>95.9</v>
      </c>
      <c r="I152" s="167">
        <v>565.29999999999995</v>
      </c>
    </row>
    <row r="153" spans="1:9" x14ac:dyDescent="0.15">
      <c r="A153" s="161" t="s">
        <v>374</v>
      </c>
      <c r="B153" s="161" t="s">
        <v>386</v>
      </c>
      <c r="C153" s="161">
        <v>90.3</v>
      </c>
      <c r="D153" s="161">
        <v>97.8</v>
      </c>
      <c r="E153" s="161">
        <v>90.6</v>
      </c>
      <c r="F153" s="161">
        <v>96.4</v>
      </c>
      <c r="G153" s="161">
        <v>90.9</v>
      </c>
      <c r="H153" s="161">
        <v>95.4</v>
      </c>
      <c r="I153" s="167">
        <v>561.4</v>
      </c>
    </row>
    <row r="154" spans="1:9" x14ac:dyDescent="0.15">
      <c r="A154" s="161" t="s">
        <v>367</v>
      </c>
      <c r="B154" s="161" t="s">
        <v>390</v>
      </c>
      <c r="C154" s="161">
        <v>92.9</v>
      </c>
      <c r="D154" s="161">
        <v>97.8</v>
      </c>
      <c r="E154" s="161">
        <v>94</v>
      </c>
      <c r="F154" s="161">
        <v>87.8</v>
      </c>
      <c r="G154" s="161">
        <v>92.1</v>
      </c>
      <c r="H154" s="161">
        <v>94.5</v>
      </c>
      <c r="I154" s="167">
        <v>559.1</v>
      </c>
    </row>
    <row r="155" spans="1:9" x14ac:dyDescent="0.15">
      <c r="A155" s="161" t="s">
        <v>370</v>
      </c>
      <c r="B155" s="161" t="s">
        <v>390</v>
      </c>
      <c r="C155" s="161">
        <v>93.1</v>
      </c>
      <c r="D155" s="161">
        <v>88.9</v>
      </c>
      <c r="E155" s="161">
        <v>93.9</v>
      </c>
      <c r="F155" s="161">
        <v>91.3</v>
      </c>
      <c r="G155" s="161">
        <v>93.4</v>
      </c>
      <c r="H155" s="161">
        <v>95</v>
      </c>
      <c r="I155" s="167">
        <v>555.6</v>
      </c>
    </row>
    <row r="156" spans="1:9" x14ac:dyDescent="0.15">
      <c r="A156" s="161" t="s">
        <v>371</v>
      </c>
      <c r="B156" s="161" t="s">
        <v>390</v>
      </c>
      <c r="C156" s="161">
        <v>92.5</v>
      </c>
      <c r="D156" s="161">
        <v>98.4</v>
      </c>
      <c r="E156" s="161">
        <v>91</v>
      </c>
      <c r="F156" s="161">
        <v>90.1</v>
      </c>
      <c r="G156" s="161">
        <v>94.6</v>
      </c>
      <c r="H156" s="161">
        <v>88.6</v>
      </c>
      <c r="I156" s="167">
        <v>555.20000000000005</v>
      </c>
    </row>
    <row r="157" spans="1:9" x14ac:dyDescent="0.15">
      <c r="A157" s="161" t="s">
        <v>372</v>
      </c>
      <c r="B157" s="161" t="s">
        <v>387</v>
      </c>
      <c r="C157" s="161">
        <v>92.6</v>
      </c>
      <c r="D157" s="161">
        <v>93</v>
      </c>
      <c r="E157" s="161">
        <v>88.9</v>
      </c>
      <c r="F157" s="161">
        <v>91.8</v>
      </c>
      <c r="G157" s="161">
        <v>92.8</v>
      </c>
      <c r="H157" s="161">
        <v>92</v>
      </c>
      <c r="I157" s="167">
        <v>551.1</v>
      </c>
    </row>
    <row r="158" spans="1:9" x14ac:dyDescent="0.15">
      <c r="A158" s="161" t="s">
        <v>375</v>
      </c>
      <c r="B158" s="161" t="s">
        <v>387</v>
      </c>
      <c r="C158" s="161">
        <v>89.3</v>
      </c>
      <c r="D158" s="161">
        <v>88.3</v>
      </c>
      <c r="E158" s="161">
        <v>91.2</v>
      </c>
      <c r="F158" s="161">
        <v>94</v>
      </c>
      <c r="G158" s="161">
        <v>95.2</v>
      </c>
      <c r="H158" s="161">
        <v>90.4</v>
      </c>
      <c r="I158" s="167">
        <v>548.4</v>
      </c>
    </row>
    <row r="159" spans="1:9" x14ac:dyDescent="0.15">
      <c r="A159" s="161" t="s">
        <v>373</v>
      </c>
      <c r="B159" s="161" t="s">
        <v>390</v>
      </c>
      <c r="C159" s="161">
        <v>92.1</v>
      </c>
      <c r="D159" s="161">
        <v>85.1</v>
      </c>
      <c r="E159" s="161">
        <v>96.2</v>
      </c>
      <c r="F159" s="161">
        <v>91.3</v>
      </c>
      <c r="G159" s="161">
        <v>90.6</v>
      </c>
      <c r="H159" s="161">
        <v>92.3</v>
      </c>
      <c r="I159" s="167">
        <v>547.6</v>
      </c>
    </row>
    <row r="160" spans="1:9" x14ac:dyDescent="0.15">
      <c r="A160" s="161" t="s">
        <v>377</v>
      </c>
      <c r="B160" s="161" t="s">
        <v>387</v>
      </c>
      <c r="C160" s="161">
        <v>90.7</v>
      </c>
      <c r="D160" s="161">
        <v>89.2</v>
      </c>
      <c r="E160" s="161">
        <v>93.1</v>
      </c>
      <c r="F160" s="161">
        <v>88.6</v>
      </c>
      <c r="G160" s="161">
        <v>88.7</v>
      </c>
      <c r="H160" s="161">
        <v>86.4</v>
      </c>
      <c r="I160" s="167">
        <v>536.70000000000005</v>
      </c>
    </row>
    <row r="161" spans="1:9" x14ac:dyDescent="0.15">
      <c r="A161" s="161" t="s">
        <v>219</v>
      </c>
      <c r="B161" s="161" t="s">
        <v>392</v>
      </c>
      <c r="C161" s="161"/>
      <c r="D161" s="161"/>
      <c r="E161" s="161"/>
      <c r="F161" s="161"/>
      <c r="G161" s="161"/>
      <c r="H161" s="161"/>
      <c r="I161" s="167"/>
    </row>
    <row r="162" spans="1:9" x14ac:dyDescent="0.15">
      <c r="A162" s="161"/>
      <c r="B162" s="161"/>
      <c r="C162" s="161"/>
      <c r="D162" s="161"/>
      <c r="E162" s="161"/>
      <c r="F162" s="161"/>
      <c r="G162" s="161"/>
      <c r="H162" s="161"/>
      <c r="I162" s="167"/>
    </row>
    <row r="164" spans="1:9" ht="14.25" thickBot="1" x14ac:dyDescent="0.2">
      <c r="A164" s="10"/>
      <c r="B164" s="10"/>
      <c r="C164" s="10"/>
      <c r="D164" s="10"/>
      <c r="E164" s="10"/>
      <c r="F164" s="10"/>
      <c r="G164" s="10"/>
      <c r="H164" s="10"/>
      <c r="I164" s="10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I14" sqref="I14"/>
    </sheetView>
  </sheetViews>
  <sheetFormatPr defaultRowHeight="13.5" x14ac:dyDescent="0.15"/>
  <cols>
    <col min="1" max="1" width="6.625" style="3" customWidth="1"/>
    <col min="2" max="2" width="13" style="1" customWidth="1"/>
    <col min="3" max="3" width="17" customWidth="1"/>
    <col min="4" max="4" width="7.375" style="3" customWidth="1"/>
    <col min="5" max="9" width="9" style="5" customWidth="1"/>
    <col min="10" max="10" width="9" style="5"/>
    <col min="11" max="11" width="15.875" customWidth="1"/>
  </cols>
  <sheetData>
    <row r="1" spans="1:11" s="3" customFormat="1" x14ac:dyDescent="0.15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23" t="s">
        <v>62</v>
      </c>
      <c r="H1" s="7" t="s">
        <v>4</v>
      </c>
      <c r="I1" s="23" t="s">
        <v>47</v>
      </c>
      <c r="J1" s="7" t="s">
        <v>5</v>
      </c>
      <c r="K1" s="7" t="s">
        <v>13</v>
      </c>
    </row>
    <row r="2" spans="1:11" s="3" customFormat="1" x14ac:dyDescent="0.15">
      <c r="A2" s="2">
        <f>RANK($K2,$K:$K)</f>
        <v>1</v>
      </c>
      <c r="B2" s="39" t="s">
        <v>324</v>
      </c>
      <c r="C2" s="173" t="str">
        <f>IFERROR(VLOOKUP($B2,選手!$A:$C,2,FALSE),"")</f>
        <v>同志社大学</v>
      </c>
      <c r="D2" s="6">
        <f>IFERROR(VLOOKUP($B2,選手!$A:$C,3,FALSE),"")</f>
        <v>2</v>
      </c>
      <c r="E2" s="14">
        <f>IFERROR(VLOOKUP($B2,春関!$M:$W,9,FALSE),0)</f>
        <v>560</v>
      </c>
      <c r="F2" s="14">
        <f>IFERROR(VLOOKUP($B2,西日本学生!$M:$W,9,FALSE),0)</f>
        <v>560</v>
      </c>
      <c r="G2" s="14">
        <f>IFERROR(VLOOKUP($B2,学生選抜!$M:$W,9,FALSE),0)</f>
        <v>0</v>
      </c>
      <c r="H2" s="14">
        <f>IFERROR(VLOOKUP($B2,秋関!$M:$W,9,FALSE),0)</f>
        <v>0</v>
      </c>
      <c r="I2" s="14">
        <f>IFERROR(VLOOKUP($B2,全日本学生!$M:$W,9,FALSE),0)</f>
        <v>555</v>
      </c>
      <c r="J2" s="14">
        <f>IFERROR(VLOOKUP($B2,新人戦!$M:$W,9,FALSE),0)</f>
        <v>0</v>
      </c>
      <c r="K2" s="150">
        <f>LARGE(E2:J2,1)+LARGE(E2:J2,2)</f>
        <v>1120</v>
      </c>
    </row>
    <row r="3" spans="1:11" x14ac:dyDescent="0.15">
      <c r="A3" s="2">
        <f>RANK($K3,$K:$K)</f>
        <v>2</v>
      </c>
      <c r="B3" s="39" t="s">
        <v>325</v>
      </c>
      <c r="C3" s="174" t="str">
        <f>IFERROR(VLOOKUP($B3,選手!$A:$C,2,FALSE),"")</f>
        <v>立命館大学</v>
      </c>
      <c r="D3" s="6">
        <f>IFERROR(VLOOKUP($B3,選手!$A:$C,3,FALSE),"")</f>
        <v>4</v>
      </c>
      <c r="E3" s="14">
        <f>IFERROR(VLOOKUP($B3,春関!$M:$W,9,FALSE),0)</f>
        <v>553</v>
      </c>
      <c r="F3" s="14">
        <f>IFERROR(VLOOKUP($B3,西日本学生!$M:$W,9,FALSE),0)</f>
        <v>0</v>
      </c>
      <c r="G3" s="14">
        <f>IFERROR(VLOOKUP($B3,学生選抜!$M:$W,9,FALSE),0)</f>
        <v>0</v>
      </c>
      <c r="H3" s="14">
        <f>IFERROR(VLOOKUP($B3,秋関!$M:$W,9,FALSE),0)</f>
        <v>548</v>
      </c>
      <c r="I3" s="14">
        <f>IFERROR(VLOOKUP($B3,全日本学生!$M:$W,9,FALSE),0)</f>
        <v>543</v>
      </c>
      <c r="J3" s="14">
        <f>IFERROR(VLOOKUP($B3,新人戦!$M:$W,9,FALSE),0)</f>
        <v>0</v>
      </c>
      <c r="K3" s="150">
        <f>LARGE(E3:J3,1)+LARGE(E3:J3,2)</f>
        <v>1101</v>
      </c>
    </row>
    <row r="4" spans="1:11" x14ac:dyDescent="0.15">
      <c r="A4" s="2">
        <f>RANK($K4,$K:$K)</f>
        <v>3</v>
      </c>
      <c r="B4" s="39" t="s">
        <v>326</v>
      </c>
      <c r="C4" s="173" t="str">
        <f>IFERROR(VLOOKUP($B4,選手!$A:$C,2,FALSE),"")</f>
        <v>同志社大学</v>
      </c>
      <c r="D4" s="6">
        <f>IFERROR(VLOOKUP($B4,選手!$A:$C,3,FALSE),"")</f>
        <v>3</v>
      </c>
      <c r="E4" s="14">
        <f>IFERROR(VLOOKUP($B4,春関!$M:$W,9,FALSE),0)</f>
        <v>547</v>
      </c>
      <c r="F4" s="14">
        <f>IFERROR(VLOOKUP($B4,西日本学生!$M:$W,9,FALSE),0)</f>
        <v>543</v>
      </c>
      <c r="G4" s="14">
        <f>IFERROR(VLOOKUP($B4,学生選抜!$M:$W,9,FALSE),0)</f>
        <v>0</v>
      </c>
      <c r="H4" s="14">
        <f>IFERROR(VLOOKUP($B4,秋関!$M:$W,9,FALSE),0)</f>
        <v>545</v>
      </c>
      <c r="I4" s="14">
        <f>IFERROR(VLOOKUP($B4,全日本学生!$M:$W,9,FALSE),0)</f>
        <v>548</v>
      </c>
      <c r="J4" s="14">
        <f>IFERROR(VLOOKUP($B4,新人戦!$M:$W,9,FALSE),0)</f>
        <v>0</v>
      </c>
      <c r="K4" s="150">
        <f>LARGE(E4:J4,1)+LARGE(E4:J4,2)</f>
        <v>1095</v>
      </c>
    </row>
    <row r="5" spans="1:11" x14ac:dyDescent="0.15">
      <c r="A5" s="2">
        <f>RANK($K5,$K:$K)</f>
        <v>4</v>
      </c>
      <c r="B5" s="43" t="s">
        <v>327</v>
      </c>
      <c r="C5" s="6" t="str">
        <f>IFERROR(VLOOKUP($B5,選手!$A:$C,2,FALSE),"")</f>
        <v>岡山商科大学</v>
      </c>
      <c r="D5" s="6">
        <f>IFERROR(VLOOKUP($B5,選手!$A:$C,3,FALSE),"")</f>
        <v>2</v>
      </c>
      <c r="E5" s="14">
        <f>IFERROR(VLOOKUP($B5,春関!$M:$W,9,FALSE),0)</f>
        <v>545</v>
      </c>
      <c r="F5" s="14">
        <f>IFERROR(VLOOKUP($B5,西日本学生!$M:$W,9,FALSE),0)</f>
        <v>0</v>
      </c>
      <c r="G5" s="14">
        <f>IFERROR(VLOOKUP($B5,学生選抜!$M:$W,9,FALSE),0)</f>
        <v>0</v>
      </c>
      <c r="H5" s="14">
        <f>IFERROR(VLOOKUP($B5,秋関!$M:$W,9,FALSE),0)</f>
        <v>518</v>
      </c>
      <c r="I5" s="14">
        <f>IFERROR(VLOOKUP($B5,全日本学生!$M:$W,9,FALSE),0)</f>
        <v>536</v>
      </c>
      <c r="J5" s="14">
        <f>IFERROR(VLOOKUP($B5,新人戦!$M:$W,9,FALSE),0)</f>
        <v>528</v>
      </c>
      <c r="K5" s="150">
        <f>LARGE(E5:J5,1)+LARGE(E5:J5,2)</f>
        <v>1081</v>
      </c>
    </row>
    <row r="6" spans="1:11" x14ac:dyDescent="0.15">
      <c r="A6" s="2">
        <f>RANK($K6,$K:$K)</f>
        <v>5</v>
      </c>
      <c r="B6" s="43" t="s">
        <v>259</v>
      </c>
      <c r="C6" s="175" t="str">
        <f>IFERROR(VLOOKUP($B6,選手!$A:$C,2,FALSE),"")</f>
        <v>関西学院大学</v>
      </c>
      <c r="D6" s="6">
        <f>IFERROR(VLOOKUP($B6,選手!$A:$C,3,FALSE),"")</f>
        <v>4</v>
      </c>
      <c r="E6" s="14">
        <f>IFERROR(VLOOKUP($B6,春関!$M:$W,9,FALSE),0)</f>
        <v>468</v>
      </c>
      <c r="F6" s="14">
        <f>IFERROR(VLOOKUP($B6,西日本学生!$M:$W,9,FALSE),0)</f>
        <v>468</v>
      </c>
      <c r="G6" s="14">
        <f>IFERROR(VLOOKUP($B6,学生選抜!$M:$W,9,FALSE),0)</f>
        <v>0</v>
      </c>
      <c r="H6" s="14">
        <f>IFERROR(VLOOKUP($B6,秋関!$M:$W,9,FALSE),0)</f>
        <v>492</v>
      </c>
      <c r="I6" s="14">
        <f>IFERROR(VLOOKUP($B6,全日本学生!$M:$W,9,FALSE),0)</f>
        <v>468</v>
      </c>
      <c r="J6" s="14">
        <f>IFERROR(VLOOKUP($B6,新人戦!$M:$W,9,FALSE),0)</f>
        <v>0</v>
      </c>
      <c r="K6" s="150">
        <f>LARGE(E6:J6,1)+LARGE(E6:J6,2)</f>
        <v>960</v>
      </c>
    </row>
    <row r="7" spans="1:11" x14ac:dyDescent="0.15">
      <c r="A7" s="2">
        <f>RANK($K7,$K:$K)</f>
        <v>6</v>
      </c>
      <c r="B7" s="2" t="s">
        <v>550</v>
      </c>
      <c r="C7" s="2" t="s">
        <v>239</v>
      </c>
      <c r="D7" s="2">
        <v>1</v>
      </c>
      <c r="E7" s="14">
        <f>IFERROR(VLOOKUP($B7,春関!$M:$W,9,FALSE),0)</f>
        <v>0</v>
      </c>
      <c r="F7" s="14">
        <f>IFERROR(VLOOKUP($B7,西日本学生!$M:$W,9,FALSE),0)</f>
        <v>0</v>
      </c>
      <c r="G7" s="14">
        <f>IFERROR(VLOOKUP($B7,学生選抜!$M:$W,9,FALSE),0)</f>
        <v>0</v>
      </c>
      <c r="H7" s="14">
        <f>IFERROR(VLOOKUP($B7,秋関!$M:$W,9,FALSE),0)</f>
        <v>0</v>
      </c>
      <c r="I7" s="14">
        <f>IFERROR(VLOOKUP($B7,全日本学生!$M:$W,9,FALSE),0)</f>
        <v>0</v>
      </c>
      <c r="J7" s="14">
        <f>IFERROR(VLOOKUP($B7,新人戦!$M:$W,9,FALSE),0)</f>
        <v>536</v>
      </c>
      <c r="K7" s="150">
        <f>LARGE(E7:J7,1)+LARGE(E7:J7,2)</f>
        <v>536</v>
      </c>
    </row>
    <row r="8" spans="1:11" x14ac:dyDescent="0.15">
      <c r="A8" s="2">
        <f>RANK($K8,$K:$K)</f>
        <v>7</v>
      </c>
      <c r="B8" s="2" t="s">
        <v>329</v>
      </c>
      <c r="C8" s="2" t="s">
        <v>419</v>
      </c>
      <c r="D8" s="2">
        <v>1</v>
      </c>
      <c r="E8" s="14">
        <f>IFERROR(VLOOKUP($B8,春関!$M:$W,9,FALSE),0)</f>
        <v>0</v>
      </c>
      <c r="F8" s="14">
        <f>IFERROR(VLOOKUP($B8,西日本学生!$M:$W,9,FALSE),0)</f>
        <v>0</v>
      </c>
      <c r="G8" s="14">
        <f>IFERROR(VLOOKUP($B8,学生選抜!$M:$W,9,FALSE),0)</f>
        <v>0</v>
      </c>
      <c r="H8" s="14">
        <f>IFERROR(VLOOKUP($B8,秋関!$M:$W,9,FALSE),0)</f>
        <v>0</v>
      </c>
      <c r="I8" s="14">
        <f>IFERROR(VLOOKUP($B8,全日本学生!$M:$W,9,FALSE),0)</f>
        <v>0</v>
      </c>
      <c r="J8" s="14">
        <f>IFERROR(VLOOKUP($B8,新人戦!$M:$W,9,FALSE),0)</f>
        <v>479</v>
      </c>
      <c r="K8" s="150">
        <f>LARGE(E8:J8,1)+LARGE(E8:J8,2)</f>
        <v>479</v>
      </c>
    </row>
    <row r="9" spans="1:11" x14ac:dyDescent="0.15">
      <c r="A9"/>
      <c r="B9"/>
      <c r="D9"/>
    </row>
    <row r="10" spans="1:11" x14ac:dyDescent="0.15">
      <c r="A10"/>
      <c r="B10"/>
      <c r="D10"/>
    </row>
    <row r="11" spans="1:11" x14ac:dyDescent="0.15">
      <c r="A11"/>
      <c r="B11"/>
      <c r="D11"/>
    </row>
    <row r="12" spans="1:11" x14ac:dyDescent="0.15">
      <c r="A12"/>
      <c r="B12"/>
      <c r="D12"/>
    </row>
    <row r="13" spans="1:11" x14ac:dyDescent="0.15">
      <c r="A13"/>
      <c r="B13"/>
      <c r="D13"/>
    </row>
    <row r="14" spans="1:11" x14ac:dyDescent="0.15">
      <c r="A14"/>
      <c r="B14"/>
      <c r="D14"/>
    </row>
    <row r="15" spans="1:11" x14ac:dyDescent="0.15">
      <c r="A15"/>
      <c r="B15"/>
      <c r="D15"/>
    </row>
    <row r="16" spans="1:11" x14ac:dyDescent="0.15">
      <c r="A16"/>
      <c r="B16"/>
      <c r="D16"/>
    </row>
    <row r="17" spans="1:4" x14ac:dyDescent="0.15">
      <c r="A17"/>
      <c r="B17"/>
      <c r="D17"/>
    </row>
    <row r="18" spans="1:4" x14ac:dyDescent="0.15">
      <c r="A18"/>
      <c r="B18"/>
      <c r="D18"/>
    </row>
    <row r="19" spans="1:4" x14ac:dyDescent="0.15">
      <c r="A19"/>
      <c r="B19"/>
      <c r="D19"/>
    </row>
    <row r="20" spans="1:4" x14ac:dyDescent="0.15">
      <c r="A20"/>
      <c r="B20"/>
      <c r="D20"/>
    </row>
  </sheetData>
  <autoFilter ref="A1:K20" xr:uid="{00000000-0009-0000-0000-000002000000}">
    <sortState ref="A2:K20">
      <sortCondition descending="1" ref="K1:K20"/>
    </sortState>
  </autoFilter>
  <phoneticPr fontId="1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workbookViewId="0">
      <selection activeCell="H12" sqref="H12"/>
    </sheetView>
  </sheetViews>
  <sheetFormatPr defaultRowHeight="13.5" x14ac:dyDescent="0.15"/>
  <cols>
    <col min="1" max="1" width="6.625" style="3" customWidth="1"/>
    <col min="2" max="2" width="13" style="1" customWidth="1"/>
    <col min="3" max="3" width="17" customWidth="1"/>
    <col min="4" max="4" width="7.375" style="3" customWidth="1"/>
    <col min="5" max="9" width="9" style="5" customWidth="1"/>
    <col min="10" max="10" width="9" style="5"/>
    <col min="11" max="11" width="15.875" customWidth="1"/>
  </cols>
  <sheetData>
    <row r="1" spans="1:11" s="3" customFormat="1" x14ac:dyDescent="0.15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63</v>
      </c>
      <c r="H1" s="7" t="s">
        <v>4</v>
      </c>
      <c r="I1" s="23" t="s">
        <v>47</v>
      </c>
      <c r="J1" s="7" t="s">
        <v>5</v>
      </c>
      <c r="K1" s="7" t="s">
        <v>13</v>
      </c>
    </row>
    <row r="2" spans="1:11" s="3" customFormat="1" x14ac:dyDescent="0.15">
      <c r="A2" s="2">
        <f>RANK($K2,$K:$K)</f>
        <v>1</v>
      </c>
      <c r="B2" s="170" t="s">
        <v>485</v>
      </c>
      <c r="C2" s="6" t="s">
        <v>486</v>
      </c>
      <c r="D2" s="52">
        <v>2</v>
      </c>
      <c r="E2" s="14">
        <f>IFERROR(VLOOKUP($B2,春関!$M:$W,9,FALSE),0)</f>
        <v>0</v>
      </c>
      <c r="F2" s="14">
        <f>IFERROR(VLOOKUP($B2,西日本学生!$M:$W,9,FALSE),0)</f>
        <v>0</v>
      </c>
      <c r="G2" s="14">
        <f>IFERROR(VLOOKUP($B2,学生選抜!$M:$W,9,FALSE),0)</f>
        <v>0</v>
      </c>
      <c r="H2" s="14">
        <f>IFERROR(VLOOKUP($B2,秋関!$M:$W,9,FALSE),0)</f>
        <v>551</v>
      </c>
      <c r="I2" s="14">
        <f>IFERROR(VLOOKUP($B2,全日本学生!$M:$W,9,FALSE),0)</f>
        <v>545</v>
      </c>
      <c r="J2" s="14">
        <f>IFERROR(VLOOKUP($B2,新人戦!$M:$W,9,FALSE),0)</f>
        <v>0</v>
      </c>
      <c r="K2" s="150">
        <f>LARGE(E2:J2,1)+LARGE(E2:J2,2)</f>
        <v>1096</v>
      </c>
    </row>
    <row r="3" spans="1:11" x14ac:dyDescent="0.15">
      <c r="A3" s="2">
        <f>RANK($K3,$K:$K)</f>
        <v>2</v>
      </c>
      <c r="B3" s="39" t="s">
        <v>380</v>
      </c>
      <c r="C3" s="173" t="str">
        <f>IFERROR(VLOOKUP($B3,選手!$A:$C,2,FALSE),"")</f>
        <v>同志社大学</v>
      </c>
      <c r="D3" s="6">
        <f>IFERROR(VLOOKUP($B3,選手!$A:$C,3,FALSE),"")</f>
        <v>3</v>
      </c>
      <c r="E3" s="14">
        <f>IFERROR(VLOOKUP($B3,春関!$M:$W,9,FALSE),0)</f>
        <v>530</v>
      </c>
      <c r="F3" s="14">
        <f>IFERROR(VLOOKUP($B3,西日本学生!$M:$W,9,FALSE),0)</f>
        <v>536</v>
      </c>
      <c r="G3" s="14">
        <f>IFERROR(VLOOKUP($B3,学生選抜!$M:$W,9,FALSE),0)</f>
        <v>0</v>
      </c>
      <c r="H3" s="14">
        <f>IFERROR(VLOOKUP($B3,秋関!$M:$W,9,FALSE),0)</f>
        <v>545</v>
      </c>
      <c r="I3" s="14">
        <f>IFERROR(VLOOKUP($B3,全日本学生!$M:$W,9,FALSE),0)</f>
        <v>533</v>
      </c>
      <c r="J3" s="14">
        <f>IFERROR(VLOOKUP($B3,新人戦!$M:$W,9,FALSE),0)</f>
        <v>0</v>
      </c>
      <c r="K3" s="150">
        <f>LARGE(E3:J3,1)+LARGE(E3:J3,2)</f>
        <v>1081</v>
      </c>
    </row>
    <row r="4" spans="1:11" x14ac:dyDescent="0.15">
      <c r="A4" s="2">
        <f>RANK($K4,$K:$K)</f>
        <v>3</v>
      </c>
      <c r="B4" s="39" t="s">
        <v>378</v>
      </c>
      <c r="C4" s="173" t="str">
        <f>IFERROR(VLOOKUP($B4,選手!$A:$C,2,FALSE),"")</f>
        <v>同志社大学</v>
      </c>
      <c r="D4" s="6">
        <f>IFERROR(VLOOKUP($B4,選手!$A:$C,3,FALSE),"")</f>
        <v>4</v>
      </c>
      <c r="E4" s="14">
        <f>IFERROR(VLOOKUP($B4,春関!$M:$W,9,FALSE),0)</f>
        <v>536</v>
      </c>
      <c r="F4" s="14">
        <f>IFERROR(VLOOKUP($B4,西日本学生!$M:$W,9,FALSE),0)</f>
        <v>537</v>
      </c>
      <c r="G4" s="14">
        <f>IFERROR(VLOOKUP($B4,学生選抜!$M:$W,9,FALSE),0)</f>
        <v>0</v>
      </c>
      <c r="H4" s="14">
        <f>IFERROR(VLOOKUP($B4,秋関!$M:$W,9,FALSE),0)</f>
        <v>525</v>
      </c>
      <c r="I4" s="14">
        <f>IFERROR(VLOOKUP($B4,全日本学生!$M:$W,9,FALSE),0)</f>
        <v>521</v>
      </c>
      <c r="J4" s="14">
        <f>IFERROR(VLOOKUP($B4,新人戦!$M:$W,9,FALSE),0)</f>
        <v>0</v>
      </c>
      <c r="K4" s="150">
        <f>LARGE(E4:J4,1)+LARGE(E4:J4,2)</f>
        <v>1073</v>
      </c>
    </row>
    <row r="5" spans="1:11" x14ac:dyDescent="0.15">
      <c r="A5" s="2">
        <f>RANK($K5,$K:$K)</f>
        <v>4</v>
      </c>
      <c r="B5" s="39" t="s">
        <v>379</v>
      </c>
      <c r="C5" s="6" t="str">
        <f>IFERROR(VLOOKUP($B5,選手!$A:$C,2,FALSE),"")</f>
        <v>四国大学</v>
      </c>
      <c r="D5" s="6">
        <f>IFERROR(VLOOKUP($B5,選手!$A:$C,3,FALSE),"")</f>
        <v>1</v>
      </c>
      <c r="E5" s="14">
        <f>IFERROR(VLOOKUP($B5,春関!$M:$W,9,FALSE),0)</f>
        <v>533</v>
      </c>
      <c r="F5" s="14">
        <f>IFERROR(VLOOKUP($B5,西日本学生!$M:$W,9,FALSE),0)</f>
        <v>533</v>
      </c>
      <c r="G5" s="14">
        <f>IFERROR(VLOOKUP($B5,学生選抜!$M:$W,9,FALSE),0)</f>
        <v>0</v>
      </c>
      <c r="H5" s="14">
        <f>IFERROR(VLOOKUP($B5,秋関!$M:$W,9,FALSE),0)</f>
        <v>532</v>
      </c>
      <c r="I5" s="14">
        <f>IFERROR(VLOOKUP($B5,全日本学生!$M:$W,9,FALSE),0)</f>
        <v>538</v>
      </c>
      <c r="J5" s="14">
        <f>IFERROR(VLOOKUP($B5,新人戦!$M:$W,9,FALSE),0)</f>
        <v>0</v>
      </c>
      <c r="K5" s="150">
        <f>LARGE(E5:J5,1)+LARGE(E5:J5,2)</f>
        <v>1071</v>
      </c>
    </row>
    <row r="6" spans="1:11" x14ac:dyDescent="0.15">
      <c r="A6" s="2">
        <f>RANK($K6,$K:$K)</f>
        <v>5</v>
      </c>
      <c r="B6" s="6" t="s">
        <v>366</v>
      </c>
      <c r="C6" s="176" t="s">
        <v>455</v>
      </c>
      <c r="D6" s="52">
        <v>3</v>
      </c>
      <c r="E6" s="14">
        <f>IFERROR(VLOOKUP($B6,春関!$M:$W,9,FALSE),0)</f>
        <v>0</v>
      </c>
      <c r="F6" s="14">
        <f>IFERROR(VLOOKUP($B6,西日本学生!$M:$W,9,FALSE),0)</f>
        <v>0</v>
      </c>
      <c r="G6" s="14">
        <f>IFERROR(VLOOKUP($B6,学生選抜!$M:$W,9,FALSE),0)</f>
        <v>0</v>
      </c>
      <c r="H6" s="14">
        <f>IFERROR(VLOOKUP($B6,秋関!$M:$W,9,FALSE),0)</f>
        <v>493</v>
      </c>
      <c r="I6" s="14">
        <f>IFERROR(VLOOKUP($B6,全日本学生!$M:$W,9,FALSE),0)</f>
        <v>472</v>
      </c>
      <c r="J6" s="14">
        <f>IFERROR(VLOOKUP($B6,新人戦!$M:$W,9,FALSE),0)</f>
        <v>502</v>
      </c>
      <c r="K6" s="150">
        <f>LARGE(E6:J6,1)+LARGE(E6:J6,2)</f>
        <v>995</v>
      </c>
    </row>
    <row r="7" spans="1:11" x14ac:dyDescent="0.15">
      <c r="A7" s="2">
        <f>RANK($K7,$K:$K)</f>
        <v>6</v>
      </c>
      <c r="B7" s="215" t="s">
        <v>381</v>
      </c>
      <c r="C7" s="215" t="s">
        <v>419</v>
      </c>
      <c r="D7" s="2">
        <v>1</v>
      </c>
      <c r="E7" s="14">
        <f>IFERROR(VLOOKUP($B7,春関!$M:$W,9,FALSE),0)</f>
        <v>0</v>
      </c>
      <c r="F7" s="14">
        <f>IFERROR(VLOOKUP($B7,西日本学生!$M:$W,9,FALSE),0)</f>
        <v>0</v>
      </c>
      <c r="G7" s="14">
        <f>IFERROR(VLOOKUP($B7,学生選抜!$M:$W,9,FALSE),0)</f>
        <v>0</v>
      </c>
      <c r="H7" s="14">
        <f>IFERROR(VLOOKUP($B7,秋関!$M:$W,9,FALSE),0)</f>
        <v>0</v>
      </c>
      <c r="I7" s="14">
        <f>IFERROR(VLOOKUP($B7,全日本学生!$M:$W,9,FALSE),0)</f>
        <v>0</v>
      </c>
      <c r="J7" s="14">
        <f>IFERROR(VLOOKUP($B7,新人戦!$M:$W,9,FALSE),0)</f>
        <v>520</v>
      </c>
      <c r="K7" s="150">
        <f>LARGE(E7:J7,1)+LARGE(E7:J7,2)</f>
        <v>520</v>
      </c>
    </row>
    <row r="8" spans="1:11" x14ac:dyDescent="0.15">
      <c r="A8"/>
      <c r="B8"/>
      <c r="D8"/>
      <c r="E8"/>
      <c r="F8"/>
      <c r="G8"/>
      <c r="H8"/>
      <c r="I8"/>
      <c r="J8"/>
    </row>
    <row r="9" spans="1:11" x14ac:dyDescent="0.15">
      <c r="A9"/>
      <c r="B9"/>
      <c r="D9"/>
      <c r="E9"/>
      <c r="F9"/>
      <c r="G9"/>
      <c r="H9"/>
      <c r="I9"/>
      <c r="J9"/>
    </row>
    <row r="10" spans="1:11" x14ac:dyDescent="0.15">
      <c r="A10"/>
      <c r="B10"/>
      <c r="D10"/>
    </row>
    <row r="11" spans="1:11" x14ac:dyDescent="0.15">
      <c r="A11"/>
      <c r="B11"/>
      <c r="D11"/>
    </row>
    <row r="12" spans="1:11" x14ac:dyDescent="0.15">
      <c r="A12"/>
      <c r="B12"/>
      <c r="D12"/>
    </row>
    <row r="13" spans="1:11" x14ac:dyDescent="0.15">
      <c r="A13"/>
      <c r="B13"/>
      <c r="D13"/>
    </row>
    <row r="14" spans="1:11" x14ac:dyDescent="0.15">
      <c r="A14"/>
      <c r="B14"/>
      <c r="D14"/>
    </row>
    <row r="15" spans="1:11" x14ac:dyDescent="0.15">
      <c r="A15"/>
      <c r="B15"/>
      <c r="D15"/>
    </row>
    <row r="16" spans="1:11" x14ac:dyDescent="0.15">
      <c r="A16"/>
      <c r="B16"/>
      <c r="D16"/>
    </row>
    <row r="17" spans="1:4" x14ac:dyDescent="0.15">
      <c r="A17"/>
      <c r="B17"/>
      <c r="D17"/>
    </row>
    <row r="18" spans="1:4" x14ac:dyDescent="0.15">
      <c r="A18"/>
      <c r="B18"/>
      <c r="D18"/>
    </row>
    <row r="19" spans="1:4" x14ac:dyDescent="0.15">
      <c r="A19"/>
      <c r="B19"/>
      <c r="D19"/>
    </row>
    <row r="20" spans="1:4" x14ac:dyDescent="0.15">
      <c r="A20"/>
      <c r="B20"/>
      <c r="D20"/>
    </row>
    <row r="21" spans="1:4" x14ac:dyDescent="0.15">
      <c r="A21"/>
      <c r="B21"/>
      <c r="D21"/>
    </row>
  </sheetData>
  <autoFilter ref="A1:K21" xr:uid="{00000000-0009-0000-0000-000003000000}">
    <sortState ref="A2:K21">
      <sortCondition descending="1" ref="K1:K21"/>
    </sortState>
  </autoFilter>
  <phoneticPr fontId="1"/>
  <conditionalFormatting sqref="D5">
    <cfRule type="cellIs" dxfId="55" priority="1" stopIfTrue="1" operator="equal">
      <formula>10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J14" sqref="J14"/>
    </sheetView>
  </sheetViews>
  <sheetFormatPr defaultRowHeight="13.5" x14ac:dyDescent="0.15"/>
  <cols>
    <col min="1" max="1" width="6.625" style="3" customWidth="1"/>
    <col min="2" max="2" width="13" style="1" customWidth="1"/>
    <col min="3" max="3" width="17" customWidth="1"/>
    <col min="4" max="4" width="7.375" style="3" customWidth="1"/>
    <col min="5" max="8" width="9" style="5" customWidth="1"/>
    <col min="9" max="9" width="9" style="5"/>
    <col min="10" max="10" width="15.875" customWidth="1"/>
  </cols>
  <sheetData>
    <row r="1" spans="1:10" s="3" customFormat="1" x14ac:dyDescent="0.15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11</v>
      </c>
      <c r="H1" s="7" t="s">
        <v>4</v>
      </c>
      <c r="I1" s="7" t="s">
        <v>12</v>
      </c>
      <c r="J1" s="7" t="s">
        <v>6</v>
      </c>
    </row>
    <row r="2" spans="1:10" s="3" customFormat="1" x14ac:dyDescent="0.15">
      <c r="A2" s="2">
        <f>RANK($J2,$J:$J)</f>
        <v>1</v>
      </c>
      <c r="B2" s="49" t="s">
        <v>253</v>
      </c>
      <c r="C2" s="6" t="str">
        <f>IFERROR(VLOOKUP($B2,選手!$A:$C,2,FALSE),"")</f>
        <v>関西大学</v>
      </c>
      <c r="D2" s="6">
        <f>IFERROR(VLOOKUP($B2,選手!$A:$C,3,FALSE),"")</f>
        <v>4</v>
      </c>
      <c r="E2" s="14">
        <f>IFERROR(VLOOKUP($B2,春関!$Y:$AO,15,FALSE),0)</f>
        <v>1142</v>
      </c>
      <c r="F2" s="14">
        <f>IFERROR(VLOOKUP($B2,西日本学生!$Y:$AO,15,FALSE),0)</f>
        <v>1143</v>
      </c>
      <c r="G2" s="14">
        <f>IFERROR(VLOOKUP($B2,学生選抜!$Y:$AO,15,FALSE),0)</f>
        <v>0</v>
      </c>
      <c r="H2" s="14">
        <f>IFERROR(VLOOKUP($B2,秋関!$Y:$AO,15,FALSE),0)</f>
        <v>1124</v>
      </c>
      <c r="I2" s="14">
        <f>IFERROR(VLOOKUP($B2,全日本学生!$Y:$AO,15,FALSE),0)</f>
        <v>1148</v>
      </c>
      <c r="J2" s="150">
        <f>LARGE(E2:I2,1)+LARGE(E2:I2,2)+LARGE(E2:I2,3)</f>
        <v>3433</v>
      </c>
    </row>
    <row r="3" spans="1:10" x14ac:dyDescent="0.15">
      <c r="A3" s="2">
        <f>RANK($J3,$J:$J)</f>
        <v>2</v>
      </c>
      <c r="B3" s="43" t="s">
        <v>256</v>
      </c>
      <c r="C3" s="6" t="str">
        <f>IFERROR(VLOOKUP($B3,選手!$A:$C,2,FALSE),"")</f>
        <v>同志社大学</v>
      </c>
      <c r="D3" s="6">
        <f>IFERROR(VLOOKUP($B3,選手!$A:$C,3,FALSE),"")</f>
        <v>4</v>
      </c>
      <c r="E3" s="14">
        <f>IFERROR(VLOOKUP($B3,春関!$Y:$AO,15,FALSE),0)</f>
        <v>1119</v>
      </c>
      <c r="F3" s="14">
        <f>IFERROR(VLOOKUP($B3,西日本学生!$Y:$AO,15,FALSE),0)</f>
        <v>1091</v>
      </c>
      <c r="G3" s="14">
        <f>IFERROR(VLOOKUP($B3,学生選抜!$Y:$AO,15,FALSE),0)</f>
        <v>0</v>
      </c>
      <c r="H3" s="14">
        <f>IFERROR(VLOOKUP($B3,秋関!$Y:$AO,15,FALSE),0)</f>
        <v>1104</v>
      </c>
      <c r="I3" s="14">
        <f>IFERROR(VLOOKUP($B3,全日本学生!$Y:$AO,15,FALSE),0)</f>
        <v>1118</v>
      </c>
      <c r="J3" s="150">
        <f>LARGE(E3:I3,1)+LARGE(E3:I3,2)+LARGE(E3:I3,3)</f>
        <v>3341</v>
      </c>
    </row>
    <row r="4" spans="1:10" x14ac:dyDescent="0.15">
      <c r="A4" s="2">
        <f>RANK($J4,$J:$J)</f>
        <v>3</v>
      </c>
      <c r="B4" s="43" t="s">
        <v>254</v>
      </c>
      <c r="C4" s="6" t="str">
        <f>IFERROR(VLOOKUP($B4,選手!$A:$C,2,FALSE),"")</f>
        <v>立命館大学</v>
      </c>
      <c r="D4" s="6">
        <f>IFERROR(VLOOKUP($B4,選手!$A:$C,3,FALSE),"")</f>
        <v>2</v>
      </c>
      <c r="E4" s="14">
        <f>IFERROR(VLOOKUP($B4,春関!$Y:$AO,15,FALSE),0)</f>
        <v>1119</v>
      </c>
      <c r="F4" s="14">
        <f>IFERROR(VLOOKUP($B4,西日本学生!$Y:$AO,15,FALSE),0)</f>
        <v>1105</v>
      </c>
      <c r="G4" s="14">
        <f>IFERROR(VLOOKUP($B4,学生選抜!$Y:$AO,15,FALSE),0)</f>
        <v>0</v>
      </c>
      <c r="H4" s="14">
        <f>IFERROR(VLOOKUP($B4,秋関!$Y:$AO,15,FALSE),0)</f>
        <v>1110</v>
      </c>
      <c r="I4" s="14">
        <f>IFERROR(VLOOKUP($B4,全日本学生!$Y:$AO,15,FALSE),0)</f>
        <v>1106</v>
      </c>
      <c r="J4" s="150">
        <f>LARGE(E4:I4,1)+LARGE(E4:I4,2)+LARGE(E4:I4,3)</f>
        <v>3335</v>
      </c>
    </row>
    <row r="5" spans="1:10" x14ac:dyDescent="0.15">
      <c r="A5" s="2">
        <f>RANK($J5,$J:$J)</f>
        <v>4</v>
      </c>
      <c r="B5" s="43" t="s">
        <v>266</v>
      </c>
      <c r="C5" s="6" t="str">
        <f>IFERROR(VLOOKUP($B5,選手!$A:$C,2,FALSE),"")</f>
        <v>同志社大学</v>
      </c>
      <c r="D5" s="6">
        <f>IFERROR(VLOOKUP($B5,選手!$A:$C,3,FALSE),"")</f>
        <v>4</v>
      </c>
      <c r="E5" s="14">
        <f>IFERROR(VLOOKUP($B5,春関!$Y:$AO,15,FALSE),0)</f>
        <v>1085</v>
      </c>
      <c r="F5" s="14">
        <f>IFERROR(VLOOKUP($B5,西日本学生!$Y:$AO,15,FALSE),0)</f>
        <v>1102</v>
      </c>
      <c r="G5" s="14">
        <f>IFERROR(VLOOKUP($B5,学生選抜!$Y:$AO,15,FALSE),0)</f>
        <v>0</v>
      </c>
      <c r="H5" s="14">
        <f>IFERROR(VLOOKUP($B5,秋関!$Y:$AO,15,FALSE),0)</f>
        <v>1093</v>
      </c>
      <c r="I5" s="14">
        <f>IFERROR(VLOOKUP($B5,全日本学生!$Y:$AO,15,FALSE),0)</f>
        <v>1113</v>
      </c>
      <c r="J5" s="150">
        <f>LARGE(E5:I5,1)+LARGE(E5:I5,2)+LARGE(E5:I5,3)</f>
        <v>3308</v>
      </c>
    </row>
    <row r="6" spans="1:10" x14ac:dyDescent="0.15">
      <c r="A6" s="2">
        <f>RANK($J6,$J:$J)</f>
        <v>5</v>
      </c>
      <c r="B6" s="43" t="s">
        <v>259</v>
      </c>
      <c r="C6" s="6" t="str">
        <f>IFERROR(VLOOKUP($B6,選手!$A:$C,2,FALSE),"")</f>
        <v>関西学院大学</v>
      </c>
      <c r="D6" s="6">
        <f>IFERROR(VLOOKUP($B6,選手!$A:$C,3,FALSE),"")</f>
        <v>4</v>
      </c>
      <c r="E6" s="14">
        <f>IFERROR(VLOOKUP($B6,春関!$Y:$AO,15,FALSE),0)</f>
        <v>1106</v>
      </c>
      <c r="F6" s="14">
        <f>IFERROR(VLOOKUP($B6,西日本学生!$Y:$AO,15,FALSE),0)</f>
        <v>1101</v>
      </c>
      <c r="G6" s="14">
        <f>IFERROR(VLOOKUP($B6,学生選抜!$Y:$AO,15,FALSE),0)</f>
        <v>0</v>
      </c>
      <c r="H6" s="14">
        <f>IFERROR(VLOOKUP($B6,秋関!$Y:$AO,15,FALSE),0)</f>
        <v>1095</v>
      </c>
      <c r="I6" s="14">
        <f>IFERROR(VLOOKUP($B6,全日本学生!$Y:$AO,15,FALSE),0)</f>
        <v>1098</v>
      </c>
      <c r="J6" s="150">
        <f>LARGE(E6:I6,1)+LARGE(E6:I6,2)+LARGE(E6:I6,3)</f>
        <v>3305</v>
      </c>
    </row>
    <row r="7" spans="1:10" x14ac:dyDescent="0.15">
      <c r="A7" s="2">
        <f>RANK($J7,$J:$J)</f>
        <v>6</v>
      </c>
      <c r="B7" s="43" t="s">
        <v>260</v>
      </c>
      <c r="C7" s="6" t="str">
        <f>IFERROR(VLOOKUP($B7,選手!$A:$C,2,FALSE),"")</f>
        <v>立命館大学</v>
      </c>
      <c r="D7" s="6">
        <f>IFERROR(VLOOKUP($B7,選手!$A:$C,3,FALSE),"")</f>
        <v>4</v>
      </c>
      <c r="E7" s="14">
        <f>IFERROR(VLOOKUP($B7,春関!$Y:$AO,15,FALSE),0)</f>
        <v>1077</v>
      </c>
      <c r="F7" s="14">
        <f>IFERROR(VLOOKUP($B7,西日本学生!$Y:$AO,15,FALSE),0)</f>
        <v>1095</v>
      </c>
      <c r="G7" s="14">
        <f>IFERROR(VLOOKUP($B7,学生選抜!$Y:$AO,15,FALSE),0)</f>
        <v>0</v>
      </c>
      <c r="H7" s="14">
        <f>IFERROR(VLOOKUP($B7,秋関!$Y:$AO,15,FALSE),0)</f>
        <v>1090</v>
      </c>
      <c r="I7" s="14">
        <f>IFERROR(VLOOKUP($B7,全日本学生!$Y:$AO,15,FALSE),0)</f>
        <v>1110</v>
      </c>
      <c r="J7" s="150">
        <f>LARGE(E7:I7,1)+LARGE(E7:I7,2)+LARGE(E7:I7,3)</f>
        <v>3295</v>
      </c>
    </row>
    <row r="8" spans="1:10" x14ac:dyDescent="0.15">
      <c r="A8" s="2">
        <f>RANK($J8,$J:$J)</f>
        <v>7</v>
      </c>
      <c r="B8" s="43" t="s">
        <v>281</v>
      </c>
      <c r="C8" s="6" t="str">
        <f>IFERROR(VLOOKUP($B8,選手!$A:$C,2,FALSE),"")</f>
        <v>関西学院大学</v>
      </c>
      <c r="D8" s="6">
        <f>IFERROR(VLOOKUP($B8,選手!$A:$C,3,FALSE),"")</f>
        <v>4</v>
      </c>
      <c r="E8" s="14">
        <f>IFERROR(VLOOKUP($B8,春関!$Y:$AO,15,FALSE),0)</f>
        <v>1094</v>
      </c>
      <c r="F8" s="14">
        <f>IFERROR(VLOOKUP($B8,西日本学生!$Y:$AO,15,FALSE),0)</f>
        <v>1093</v>
      </c>
      <c r="G8" s="14">
        <f>IFERROR(VLOOKUP($B8,学生選抜!$Y:$AO,15,FALSE),0)</f>
        <v>0</v>
      </c>
      <c r="H8" s="14">
        <f>IFERROR(VLOOKUP($B8,秋関!$Y:$AO,15,FALSE),0)</f>
        <v>1103</v>
      </c>
      <c r="I8" s="14">
        <f>IFERROR(VLOOKUP($B8,全日本学生!$Y:$AO,15,FALSE),0)</f>
        <v>1081</v>
      </c>
      <c r="J8" s="150">
        <f>LARGE(E8:I8,1)+LARGE(E8:I8,2)+LARGE(E8:I8,3)</f>
        <v>3290</v>
      </c>
    </row>
    <row r="9" spans="1:10" x14ac:dyDescent="0.15">
      <c r="A9" s="2">
        <f>RANK($J9,$J:$J)</f>
        <v>8</v>
      </c>
      <c r="B9" s="43" t="s">
        <v>265</v>
      </c>
      <c r="C9" s="6" t="str">
        <f>IFERROR(VLOOKUP($B9,選手!$A:$C,2,FALSE),"")</f>
        <v>関西大学</v>
      </c>
      <c r="D9" s="6">
        <f>IFERROR(VLOOKUP($B9,選手!$A:$C,3,FALSE),"")</f>
        <v>4</v>
      </c>
      <c r="E9" s="14">
        <f>IFERROR(VLOOKUP($B9,春関!$Y:$AO,15,FALSE),0)</f>
        <v>1076</v>
      </c>
      <c r="F9" s="14">
        <f>IFERROR(VLOOKUP($B9,西日本学生!$Y:$AO,15,FALSE),0)</f>
        <v>1060</v>
      </c>
      <c r="G9" s="14">
        <f>IFERROR(VLOOKUP($B9,学生選抜!$Y:$AO,15,FALSE),0)</f>
        <v>0</v>
      </c>
      <c r="H9" s="14">
        <f>IFERROR(VLOOKUP($B9,秋関!$Y:$AO,15,FALSE),0)</f>
        <v>1092</v>
      </c>
      <c r="I9" s="14">
        <f>IFERROR(VLOOKUP($B9,全日本学生!$Y:$AO,15,FALSE),0)</f>
        <v>1120</v>
      </c>
      <c r="J9" s="150">
        <f>LARGE(E9:I9,1)+LARGE(E9:I9,2)+LARGE(E9:I9,3)</f>
        <v>3288</v>
      </c>
    </row>
    <row r="10" spans="1:10" x14ac:dyDescent="0.15">
      <c r="A10" s="2">
        <f>RANK($J10,$J:$J)</f>
        <v>9</v>
      </c>
      <c r="B10" s="43" t="s">
        <v>268</v>
      </c>
      <c r="C10" s="6" t="str">
        <f>IFERROR(VLOOKUP($B10,選手!$A:$C,2,FALSE),"")</f>
        <v>京都大学</v>
      </c>
      <c r="D10" s="6">
        <f>IFERROR(VLOOKUP($B10,選手!$A:$C,3,FALSE),"")</f>
        <v>4</v>
      </c>
      <c r="E10" s="14">
        <f>IFERROR(VLOOKUP($B10,春関!$Y:$AO,15,FALSE),0)</f>
        <v>1054</v>
      </c>
      <c r="F10" s="14">
        <f>IFERROR(VLOOKUP($B10,西日本学生!$Y:$AO,15,FALSE),0)</f>
        <v>1056</v>
      </c>
      <c r="G10" s="14">
        <f>IFERROR(VLOOKUP($B10,学生選抜!$Y:$AO,15,FALSE),0)</f>
        <v>0</v>
      </c>
      <c r="H10" s="14">
        <f>IFERROR(VLOOKUP($B10,秋関!$Y:$AO,15,FALSE),0)</f>
        <v>1088</v>
      </c>
      <c r="I10" s="14">
        <f>IFERROR(VLOOKUP($B10,全日本学生!$Y:$AO,15,FALSE),0)</f>
        <v>1102</v>
      </c>
      <c r="J10" s="150">
        <f>LARGE(E10:I10,1)+LARGE(E10:I10,2)+LARGE(E10:I10,3)</f>
        <v>3246</v>
      </c>
    </row>
    <row r="11" spans="1:10" x14ac:dyDescent="0.15">
      <c r="A11" s="2">
        <f>RANK($J11,$J:$J)</f>
        <v>10</v>
      </c>
      <c r="B11" s="43" t="s">
        <v>271</v>
      </c>
      <c r="C11" s="6" t="str">
        <f>IFERROR(VLOOKUP($B11,選手!$A:$C,2,FALSE),"")</f>
        <v>立命館大学</v>
      </c>
      <c r="D11" s="6">
        <f>IFERROR(VLOOKUP($B11,選手!$A:$C,3,FALSE),"")</f>
        <v>4</v>
      </c>
      <c r="E11" s="14">
        <f>IFERROR(VLOOKUP($B11,春関!$Y:$AO,15,FALSE),0)</f>
        <v>1085</v>
      </c>
      <c r="F11" s="14">
        <f>IFERROR(VLOOKUP($B11,西日本学生!$Y:$AO,15,FALSE),0)</f>
        <v>1071</v>
      </c>
      <c r="G11" s="14">
        <f>IFERROR(VLOOKUP($B11,学生選抜!$Y:$AO,15,FALSE),0)</f>
        <v>0</v>
      </c>
      <c r="H11" s="14">
        <f>IFERROR(VLOOKUP($B11,秋関!$Y:$AO,15,FALSE),0)</f>
        <v>1079</v>
      </c>
      <c r="I11" s="14">
        <f>IFERROR(VLOOKUP($B11,全日本学生!$Y:$AO,15,FALSE),0)</f>
        <v>1077</v>
      </c>
      <c r="J11" s="150">
        <f>LARGE(E11:I11,1)+LARGE(E11:I11,2)+LARGE(E11:I11,3)</f>
        <v>3241</v>
      </c>
    </row>
    <row r="12" spans="1:10" x14ac:dyDescent="0.15">
      <c r="A12" s="2">
        <f>RANK($J12,$J:$J)</f>
        <v>11</v>
      </c>
      <c r="B12" s="43" t="s">
        <v>283</v>
      </c>
      <c r="C12" s="6" t="str">
        <f>IFERROR(VLOOKUP($B12,選手!$A:$C,2,FALSE),"")</f>
        <v>同志社大学</v>
      </c>
      <c r="D12" s="6">
        <f>IFERROR(VLOOKUP($B12,選手!$A:$C,3,FALSE),"")</f>
        <v>3</v>
      </c>
      <c r="E12" s="14">
        <f>IFERROR(VLOOKUP($B12,春関!$Y:$AO,15,FALSE),0)</f>
        <v>1025</v>
      </c>
      <c r="F12" s="14">
        <f>IFERROR(VLOOKUP($B12,西日本学生!$Y:$AO,15,FALSE),0)</f>
        <v>1075</v>
      </c>
      <c r="G12" s="14">
        <f>IFERROR(VLOOKUP($B12,学生選抜!$Y:$AO,15,FALSE),0)</f>
        <v>0</v>
      </c>
      <c r="H12" s="14">
        <f>IFERROR(VLOOKUP($B12,秋関!$Y:$AO,15,FALSE),0)</f>
        <v>1036</v>
      </c>
      <c r="I12" s="14">
        <f>IFERROR(VLOOKUP($B12,全日本学生!$Y:$AO,15,FALSE),0)</f>
        <v>1075</v>
      </c>
      <c r="J12" s="150">
        <f>LARGE(E12:I12,1)+LARGE(E12:I12,2)+LARGE(E12:I12,3)</f>
        <v>3186</v>
      </c>
    </row>
    <row r="13" spans="1:10" x14ac:dyDescent="0.15">
      <c r="A13" s="2">
        <f>RANK($J13,$J:$J)</f>
        <v>12</v>
      </c>
      <c r="B13" s="43" t="s">
        <v>286</v>
      </c>
      <c r="C13" s="6" t="str">
        <f>IFERROR(VLOOKUP($B13,選手!$A:$C,2,FALSE),"")</f>
        <v>関西大学</v>
      </c>
      <c r="D13" s="6">
        <f>IFERROR(VLOOKUP($B13,選手!$A:$C,3,FALSE),"")</f>
        <v>4</v>
      </c>
      <c r="E13" s="14">
        <f>IFERROR(VLOOKUP($B13,春関!$Y:$AO,15,FALSE),0)</f>
        <v>1012</v>
      </c>
      <c r="F13" s="14">
        <f>IFERROR(VLOOKUP($B13,西日本学生!$Y:$AO,15,FALSE),0)</f>
        <v>951</v>
      </c>
      <c r="G13" s="14">
        <f>IFERROR(VLOOKUP($B13,学生選抜!$Y:$AO,15,FALSE),0)</f>
        <v>0</v>
      </c>
      <c r="H13" s="14">
        <f>IFERROR(VLOOKUP($B13,秋関!$Y:$AO,15,FALSE),0)</f>
        <v>1019</v>
      </c>
      <c r="I13" s="14">
        <f>IFERROR(VLOOKUP($B13,全日本学生!$Y:$AO,15,FALSE),0)</f>
        <v>1000</v>
      </c>
      <c r="J13" s="150">
        <f>LARGE(E13:I13,1)+LARGE(E13:I13,2)+LARGE(E13:I13,3)</f>
        <v>3031</v>
      </c>
    </row>
    <row r="14" spans="1:10" x14ac:dyDescent="0.15">
      <c r="A14" s="2">
        <f>RANK($J14,$J:$J)</f>
        <v>13</v>
      </c>
      <c r="B14" s="6" t="s">
        <v>457</v>
      </c>
      <c r="C14" s="6" t="s">
        <v>477</v>
      </c>
      <c r="D14" s="52">
        <v>3</v>
      </c>
      <c r="E14" s="14">
        <f>IFERROR(VLOOKUP($B14,春関!$Y:$AO,15,FALSE),0)</f>
        <v>0</v>
      </c>
      <c r="F14" s="14">
        <f>IFERROR(VLOOKUP($B14,西日本学生!$Y:$AO,15,FALSE),0)</f>
        <v>0</v>
      </c>
      <c r="G14" s="14">
        <f>IFERROR(VLOOKUP($B14,学生選抜!$Y:$AO,15,FALSE),0)</f>
        <v>0</v>
      </c>
      <c r="H14" s="14">
        <f>IFERROR(VLOOKUP($B14,秋関!$Y:$AO,15,FALSE),0)</f>
        <v>1105</v>
      </c>
      <c r="I14" s="14">
        <f>IFERROR(VLOOKUP($B14,全日本学生!$Y:$AO,15,FALSE),0)</f>
        <v>1131</v>
      </c>
      <c r="J14" s="150">
        <f>LARGE(E14:I14,1)+LARGE(E14:I14,2)+LARGE(E14:I14,3)</f>
        <v>2236</v>
      </c>
    </row>
    <row r="15" spans="1:10" x14ac:dyDescent="0.15">
      <c r="A15" s="2">
        <f>RANK($J15,$J:$J)</f>
        <v>14</v>
      </c>
      <c r="B15" s="6" t="s">
        <v>517</v>
      </c>
      <c r="C15" s="6" t="s">
        <v>455</v>
      </c>
      <c r="D15" s="52">
        <v>3</v>
      </c>
      <c r="E15" s="14">
        <f>IFERROR(VLOOKUP($B15,春関!$Y:$AO,15,FALSE),0)</f>
        <v>0</v>
      </c>
      <c r="F15" s="14">
        <f>IFERROR(VLOOKUP($B15,西日本学生!$Y:$AO,15,FALSE),0)</f>
        <v>0</v>
      </c>
      <c r="G15" s="14">
        <f>IFERROR(VLOOKUP($B15,学生選抜!$Y:$AO,15,FALSE),0)</f>
        <v>0</v>
      </c>
      <c r="H15" s="14">
        <f>IFERROR(VLOOKUP($B15,秋関!$Y:$AO,15,FALSE),0)</f>
        <v>1071</v>
      </c>
      <c r="I15" s="14">
        <f>IFERROR(VLOOKUP($B15,全日本学生!$Y:$AO,15,FALSE),0)</f>
        <v>1094</v>
      </c>
      <c r="J15" s="150">
        <f>LARGE(E15:I15,1)+LARGE(E15:I15,2)+LARGE(E15:I15,3)</f>
        <v>2165</v>
      </c>
    </row>
    <row r="16" spans="1:10" x14ac:dyDescent="0.15">
      <c r="A16" s="2">
        <f>RANK($J16,$J:$J)</f>
        <v>15</v>
      </c>
      <c r="B16" s="6" t="s">
        <v>469</v>
      </c>
      <c r="C16" s="6" t="s">
        <v>459</v>
      </c>
      <c r="D16" s="52">
        <v>4</v>
      </c>
      <c r="E16" s="14">
        <f>IFERROR(VLOOKUP($B16,春関!$Y:$AO,15,FALSE),0)</f>
        <v>0</v>
      </c>
      <c r="F16" s="14">
        <f>IFERROR(VLOOKUP($B16,西日本学生!$Y:$AO,15,FALSE),0)</f>
        <v>0</v>
      </c>
      <c r="G16" s="14">
        <f>IFERROR(VLOOKUP($B16,学生選抜!$Y:$AO,15,FALSE),0)</f>
        <v>0</v>
      </c>
      <c r="H16" s="14">
        <f>IFERROR(VLOOKUP($B16,秋関!$Y:$AO,15,FALSE),0)</f>
        <v>1050</v>
      </c>
      <c r="I16" s="14">
        <f>IFERROR(VLOOKUP($B16,全日本学生!$Y:$AO,15,FALSE),0)</f>
        <v>1026</v>
      </c>
      <c r="J16" s="150">
        <f>LARGE(E16:I16,1)+LARGE(E16:I16,2)+LARGE(E16:I16,3)</f>
        <v>2076</v>
      </c>
    </row>
    <row r="17" spans="1:10" x14ac:dyDescent="0.15">
      <c r="A17" s="2">
        <f>RANK($J17,$J:$J)</f>
        <v>16</v>
      </c>
      <c r="B17" s="43" t="s">
        <v>273</v>
      </c>
      <c r="C17" s="6" t="str">
        <f>IFERROR(VLOOKUP($B17,選手!$A:$C,2,FALSE),"")</f>
        <v>近畿大学</v>
      </c>
      <c r="D17" s="6">
        <f>IFERROR(VLOOKUP($B17,選手!$A:$C,3,FALSE),"")</f>
        <v>4</v>
      </c>
      <c r="E17" s="14">
        <f>IFERROR(VLOOKUP($B17,春関!$Y:$AO,15,FALSE),0)</f>
        <v>1059</v>
      </c>
      <c r="F17" s="14">
        <f>IFERROR(VLOOKUP($B17,西日本学生!$Y:$AO,15,FALSE),0)</f>
        <v>0</v>
      </c>
      <c r="G17" s="14">
        <f>IFERROR(VLOOKUP($B17,学生選抜!$Y:$AO,15,FALSE),0)</f>
        <v>0</v>
      </c>
      <c r="H17" s="14">
        <f>IFERROR(VLOOKUP($B17,秋関!$Y:$AO,15,FALSE),0)</f>
        <v>0</v>
      </c>
      <c r="I17" s="14">
        <f>IFERROR(VLOOKUP($B17,全日本学生!$Y:$AO,15,FALSE),0)</f>
        <v>0</v>
      </c>
      <c r="J17" s="150">
        <f>LARGE(E17:I17,1)+LARGE(E17:I17,2)+LARGE(E17:I17,3)</f>
        <v>1059</v>
      </c>
    </row>
    <row r="18" spans="1:10" x14ac:dyDescent="0.15">
      <c r="A18" s="2">
        <f>RANK($J18,$J:$J)</f>
        <v>17</v>
      </c>
      <c r="B18" s="6" t="s">
        <v>468</v>
      </c>
      <c r="C18" s="6" t="s">
        <v>459</v>
      </c>
      <c r="D18" s="52">
        <v>3</v>
      </c>
      <c r="E18" s="14">
        <f>IFERROR(VLOOKUP($B18,春関!$Y:$AO,15,FALSE),0)</f>
        <v>0</v>
      </c>
      <c r="F18" s="14">
        <f>IFERROR(VLOOKUP($B18,西日本学生!$Y:$AO,15,FALSE),0)</f>
        <v>0</v>
      </c>
      <c r="G18" s="14">
        <f>IFERROR(VLOOKUP($B18,学生選抜!$Y:$AO,15,FALSE),0)</f>
        <v>0</v>
      </c>
      <c r="H18" s="14">
        <f>IFERROR(VLOOKUP($B18,秋関!$Y:$AO,15,FALSE),0)</f>
        <v>1051</v>
      </c>
      <c r="I18" s="14">
        <f>IFERROR(VLOOKUP($B18,全日本学生!$Y:$AO,15,FALSE),0)</f>
        <v>0</v>
      </c>
      <c r="J18" s="150">
        <f>LARGE(E18:I18,1)+LARGE(E18:I18,2)+LARGE(E18:I18,3)</f>
        <v>1051</v>
      </c>
    </row>
    <row r="19" spans="1:10" x14ac:dyDescent="0.15">
      <c r="A19" s="2">
        <f>RANK($J19,$J:$J)</f>
        <v>18</v>
      </c>
      <c r="B19" s="6" t="s">
        <v>476</v>
      </c>
      <c r="C19" s="6" t="s">
        <v>459</v>
      </c>
      <c r="D19" s="52">
        <v>3</v>
      </c>
      <c r="E19" s="14">
        <f>IFERROR(VLOOKUP($B19,春関!$Y:$AO,15,FALSE),0)</f>
        <v>0</v>
      </c>
      <c r="F19" s="14">
        <f>IFERROR(VLOOKUP($B19,西日本学生!$Y:$AO,15,FALSE),0)</f>
        <v>0</v>
      </c>
      <c r="G19" s="14">
        <f>IFERROR(VLOOKUP($B19,学生選抜!$Y:$AO,15,FALSE),0)</f>
        <v>0</v>
      </c>
      <c r="H19" s="14">
        <f>IFERROR(VLOOKUP($B19,秋関!$Y:$AO,15,FALSE),0)</f>
        <v>1047</v>
      </c>
      <c r="I19" s="14">
        <f>IFERROR(VLOOKUP($B19,全日本学生!$Y:$AO,15,FALSE),0)</f>
        <v>0</v>
      </c>
      <c r="J19" s="150">
        <f>LARGE(E19:I19,1)+LARGE(E19:I19,2)+LARGE(E19:I19,3)</f>
        <v>1047</v>
      </c>
    </row>
    <row r="20" spans="1:10" x14ac:dyDescent="0.15">
      <c r="A20" s="2">
        <f>RANK($J20,$J:$J)</f>
        <v>19</v>
      </c>
      <c r="B20" s="6" t="s">
        <v>475</v>
      </c>
      <c r="C20" s="6" t="s">
        <v>239</v>
      </c>
      <c r="D20" s="52">
        <v>2</v>
      </c>
      <c r="E20" s="14">
        <f>IFERROR(VLOOKUP($B20,春関!$Y:$AO,15,FALSE),0)</f>
        <v>0</v>
      </c>
      <c r="F20" s="14">
        <f>IFERROR(VLOOKUP($B20,西日本学生!$Y:$AO,15,FALSE),0)</f>
        <v>0</v>
      </c>
      <c r="G20" s="14">
        <f>IFERROR(VLOOKUP($B20,学生選抜!$Y:$AO,15,FALSE),0)</f>
        <v>0</v>
      </c>
      <c r="H20" s="14">
        <f>IFERROR(VLOOKUP($B20,秋関!$Y:$AO,15,FALSE),0)</f>
        <v>1039</v>
      </c>
      <c r="I20" s="14">
        <f>IFERROR(VLOOKUP($B20,全日本学生!$Y:$AO,15,FALSE),0)</f>
        <v>0</v>
      </c>
      <c r="J20" s="150">
        <f>LARGE(E20:I20,1)+LARGE(E20:I20,2)+LARGE(E20:I20,3)</f>
        <v>1039</v>
      </c>
    </row>
    <row r="21" spans="1:10" x14ac:dyDescent="0.15">
      <c r="A21" s="2">
        <f>RANK($J21,$J:$J)</f>
        <v>20</v>
      </c>
      <c r="B21" s="6" t="s">
        <v>474</v>
      </c>
      <c r="C21" s="6" t="s">
        <v>419</v>
      </c>
      <c r="D21" s="52">
        <v>4</v>
      </c>
      <c r="E21" s="14">
        <f>IFERROR(VLOOKUP($B21,春関!$Y:$AO,15,FALSE),0)</f>
        <v>0</v>
      </c>
      <c r="F21" s="14">
        <f>IFERROR(VLOOKUP($B21,西日本学生!$Y:$AO,15,FALSE),0)</f>
        <v>0</v>
      </c>
      <c r="G21" s="14">
        <f>IFERROR(VLOOKUP($B21,学生選抜!$Y:$AO,15,FALSE),0)</f>
        <v>0</v>
      </c>
      <c r="H21" s="14">
        <f>IFERROR(VLOOKUP($B21,秋関!$Y:$AO,15,FALSE),0)</f>
        <v>1037</v>
      </c>
      <c r="I21" s="14">
        <f>IFERROR(VLOOKUP($B21,全日本学生!$Y:$AO,15,FALSE),0)</f>
        <v>0</v>
      </c>
      <c r="J21" s="150">
        <f>LARGE(E21:I21,1)+LARGE(E21:I21,2)+LARGE(E21:I21,3)</f>
        <v>1037</v>
      </c>
    </row>
    <row r="22" spans="1:10" x14ac:dyDescent="0.15">
      <c r="A22" s="2">
        <f>RANK($J22,$J:$J)</f>
        <v>21</v>
      </c>
      <c r="B22" s="6" t="s">
        <v>311</v>
      </c>
      <c r="C22" s="6" t="s">
        <v>455</v>
      </c>
      <c r="D22" s="52">
        <v>4</v>
      </c>
      <c r="E22" s="14">
        <f>IFERROR(VLOOKUP($B22,春関!$Y:$AO,15,FALSE),0)</f>
        <v>0</v>
      </c>
      <c r="F22" s="14">
        <f>IFERROR(VLOOKUP($B22,西日本学生!$Y:$AO,15,FALSE),0)</f>
        <v>0</v>
      </c>
      <c r="G22" s="14">
        <f>IFERROR(VLOOKUP($B22,学生選抜!$Y:$AO,15,FALSE),0)</f>
        <v>0</v>
      </c>
      <c r="H22" s="14">
        <f>IFERROR(VLOOKUP($B22,秋関!$Y:$AO,15,FALSE),0)</f>
        <v>1016</v>
      </c>
      <c r="I22" s="14">
        <f>IFERROR(VLOOKUP($B22,全日本学生!$Y:$AO,15,FALSE),0)</f>
        <v>0</v>
      </c>
      <c r="J22" s="150">
        <f>LARGE(E22:I22,1)+LARGE(E22:I22,2)+LARGE(E22:I22,3)</f>
        <v>1016</v>
      </c>
    </row>
    <row r="23" spans="1:10" x14ac:dyDescent="0.15">
      <c r="A23" s="2">
        <f>RANK($J23,$J:$J)</f>
        <v>22</v>
      </c>
      <c r="B23" s="6" t="s">
        <v>293</v>
      </c>
      <c r="C23" s="6" t="s">
        <v>455</v>
      </c>
      <c r="D23" s="52">
        <v>3</v>
      </c>
      <c r="E23" s="14">
        <f>IFERROR(VLOOKUP($B23,春関!$Y:$AO,15,FALSE),0)</f>
        <v>0</v>
      </c>
      <c r="F23" s="14">
        <f>IFERROR(VLOOKUP($B23,西日本学生!$Y:$AO,15,FALSE),0)</f>
        <v>0</v>
      </c>
      <c r="G23" s="14">
        <f>IFERROR(VLOOKUP($B23,学生選抜!$Y:$AO,15,FALSE),0)</f>
        <v>0</v>
      </c>
      <c r="H23" s="14">
        <f>IFERROR(VLOOKUP($B23,秋関!$Y:$AO,15,FALSE),0)</f>
        <v>992</v>
      </c>
      <c r="I23" s="14">
        <f>IFERROR(VLOOKUP($B23,全日本学生!$Y:$AO,15,FALSE),0)</f>
        <v>0</v>
      </c>
      <c r="J23" s="150">
        <f>LARGE(E23:I23,1)+LARGE(E23:I23,2)+LARGE(E23:I23,3)</f>
        <v>992</v>
      </c>
    </row>
    <row r="24" spans="1:10" x14ac:dyDescent="0.15">
      <c r="A24" s="2">
        <f>RANK($J24,$J:$J)</f>
        <v>23</v>
      </c>
      <c r="B24" s="6" t="s">
        <v>470</v>
      </c>
      <c r="C24" s="6" t="s">
        <v>459</v>
      </c>
      <c r="D24" s="52">
        <v>3</v>
      </c>
      <c r="E24" s="14">
        <f>IFERROR(VLOOKUP($B24,春関!$Y:$AO,15,FALSE),0)</f>
        <v>0</v>
      </c>
      <c r="F24" s="14">
        <f>IFERROR(VLOOKUP($B24,西日本学生!$Y:$AO,15,FALSE),0)</f>
        <v>0</v>
      </c>
      <c r="G24" s="14">
        <f>IFERROR(VLOOKUP($B24,学生選抜!$Y:$AO,15,FALSE),0)</f>
        <v>0</v>
      </c>
      <c r="H24" s="14">
        <f>IFERROR(VLOOKUP($B24,秋関!$Y:$AO,15,FALSE),0)</f>
        <v>986</v>
      </c>
      <c r="I24" s="14">
        <f>IFERROR(VLOOKUP($B24,全日本学生!$Y:$AO,15,FALSE),0)</f>
        <v>0</v>
      </c>
      <c r="J24" s="150">
        <f>LARGE(E24:I24,1)+LARGE(E24:I24,2)+LARGE(E24:I24,3)</f>
        <v>986</v>
      </c>
    </row>
    <row r="25" spans="1:10" x14ac:dyDescent="0.15">
      <c r="A25"/>
      <c r="B25"/>
      <c r="D25"/>
      <c r="E25"/>
      <c r="F25"/>
      <c r="G25"/>
      <c r="H25"/>
      <c r="I25"/>
    </row>
    <row r="26" spans="1:10" x14ac:dyDescent="0.15">
      <c r="A26"/>
      <c r="B26"/>
      <c r="D26"/>
      <c r="E26"/>
      <c r="F26"/>
      <c r="G26"/>
      <c r="H26"/>
      <c r="I26"/>
    </row>
    <row r="27" spans="1:10" x14ac:dyDescent="0.15">
      <c r="A27"/>
      <c r="B27"/>
      <c r="D27"/>
      <c r="E27"/>
      <c r="F27"/>
      <c r="G27"/>
      <c r="H27"/>
      <c r="I27"/>
    </row>
    <row r="28" spans="1:10" x14ac:dyDescent="0.15">
      <c r="A28"/>
      <c r="B28"/>
      <c r="D28"/>
      <c r="E28"/>
      <c r="F28"/>
      <c r="G28"/>
      <c r="H28"/>
      <c r="I28"/>
    </row>
    <row r="29" spans="1:10" x14ac:dyDescent="0.15">
      <c r="A29"/>
      <c r="B29"/>
      <c r="D29"/>
      <c r="E29"/>
      <c r="F29"/>
      <c r="G29"/>
      <c r="H29"/>
      <c r="I29"/>
    </row>
    <row r="30" spans="1:10" x14ac:dyDescent="0.15">
      <c r="A30"/>
      <c r="B30"/>
      <c r="D30"/>
      <c r="E30"/>
      <c r="F30"/>
      <c r="G30"/>
      <c r="H30"/>
      <c r="I30"/>
    </row>
    <row r="31" spans="1:10" x14ac:dyDescent="0.15">
      <c r="A31"/>
      <c r="B31"/>
      <c r="D31"/>
      <c r="E31"/>
      <c r="F31"/>
      <c r="G31"/>
      <c r="H31"/>
      <c r="I31"/>
    </row>
    <row r="32" spans="1:10" x14ac:dyDescent="0.15">
      <c r="A32"/>
      <c r="B32"/>
      <c r="D32"/>
      <c r="E32"/>
      <c r="F32"/>
      <c r="G32"/>
      <c r="H32"/>
      <c r="I32"/>
    </row>
    <row r="33" spans="1:9" x14ac:dyDescent="0.15">
      <c r="A33"/>
      <c r="B33"/>
      <c r="D33"/>
      <c r="E33"/>
      <c r="F33"/>
      <c r="G33"/>
      <c r="H33"/>
      <c r="I33"/>
    </row>
    <row r="34" spans="1:9" x14ac:dyDescent="0.15">
      <c r="A34"/>
      <c r="B34"/>
      <c r="D34"/>
      <c r="E34"/>
      <c r="F34"/>
      <c r="G34"/>
      <c r="H34"/>
      <c r="I34"/>
    </row>
    <row r="35" spans="1:9" x14ac:dyDescent="0.15">
      <c r="A35"/>
      <c r="B35"/>
      <c r="D35"/>
      <c r="E35"/>
      <c r="F35"/>
      <c r="G35"/>
      <c r="H35"/>
      <c r="I35"/>
    </row>
  </sheetData>
  <autoFilter ref="A1:J24" xr:uid="{00000000-0009-0000-0000-000004000000}">
    <sortState ref="A2:J24">
      <sortCondition descending="1" ref="J1:J24"/>
    </sortState>
  </autoFilter>
  <phoneticPr fontId="1"/>
  <conditionalFormatting sqref="D15">
    <cfRule type="cellIs" dxfId="54" priority="8" stopIfTrue="1" operator="equal">
      <formula>10</formula>
    </cfRule>
  </conditionalFormatting>
  <conditionalFormatting sqref="C2:C24">
    <cfRule type="containsText" dxfId="53" priority="1" operator="containsText" text="京都産業大学">
      <formula>NOT(ISERROR(SEARCH("京都産業大学",C2)))</formula>
    </cfRule>
    <cfRule type="containsText" dxfId="52" priority="2" operator="containsText" text="京都大学">
      <formula>NOT(ISERROR(SEARCH("京都大学",C2)))</formula>
    </cfRule>
    <cfRule type="containsText" dxfId="51" priority="3" operator="containsText" text="近畿大学">
      <formula>NOT(ISERROR(SEARCH("近畿大学",C2)))</formula>
    </cfRule>
    <cfRule type="containsText" dxfId="50" priority="4" operator="containsText" text="同志社大学">
      <formula>NOT(ISERROR(SEARCH("同志社大学",C2)))</formula>
    </cfRule>
    <cfRule type="containsText" dxfId="49" priority="5" operator="containsText" text="立命館大学">
      <formula>NOT(ISERROR(SEARCH("立命館大学",C2)))</formula>
    </cfRule>
    <cfRule type="containsText" dxfId="48" priority="6" operator="containsText" text="関西学院大学">
      <formula>NOT(ISERROR(SEARCH("関西学院大学",C2)))</formula>
    </cfRule>
    <cfRule type="containsText" dxfId="47" priority="7" operator="containsText" text="関西大学">
      <formula>NOT(ISERROR(SEARCH("関西大学",C2)))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workbookViewId="0">
      <selection activeCell="I7" sqref="I7"/>
    </sheetView>
  </sheetViews>
  <sheetFormatPr defaultRowHeight="13.5" x14ac:dyDescent="0.15"/>
  <cols>
    <col min="1" max="1" width="6.625" style="3" customWidth="1"/>
    <col min="2" max="2" width="13" style="1" customWidth="1"/>
    <col min="3" max="3" width="17" customWidth="1"/>
    <col min="4" max="4" width="7.375" style="3" customWidth="1"/>
    <col min="5" max="8" width="9" style="5" customWidth="1"/>
    <col min="9" max="9" width="9" style="5"/>
    <col min="10" max="10" width="15.875" customWidth="1"/>
  </cols>
  <sheetData>
    <row r="1" spans="1:10" s="3" customFormat="1" x14ac:dyDescent="0.15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11</v>
      </c>
      <c r="H1" s="7" t="s">
        <v>4</v>
      </c>
      <c r="I1" s="7" t="s">
        <v>12</v>
      </c>
      <c r="J1" s="7" t="s">
        <v>6</v>
      </c>
    </row>
    <row r="2" spans="1:10" s="3" customFormat="1" x14ac:dyDescent="0.15">
      <c r="A2" s="2">
        <f>RANK($J2,$J:$J)</f>
        <v>1</v>
      </c>
      <c r="B2" s="49" t="s">
        <v>341</v>
      </c>
      <c r="C2" s="173" t="str">
        <f>IFERROR(VLOOKUP($B2,選手!$A:$C,2,FALSE),"")</f>
        <v>同志社大学</v>
      </c>
      <c r="D2" s="6">
        <f>IFERROR(VLOOKUP($B2,選手!$A:$C,3,FALSE),"")</f>
        <v>3</v>
      </c>
      <c r="E2" s="14">
        <f>IFERROR(VLOOKUP($B2,春関!$Y:$AO,15,FALSE),0)</f>
        <v>1130</v>
      </c>
      <c r="F2" s="14">
        <f>IFERROR(VLOOKUP($B2,西日本学生!$Y:$AO,15,FALSE),0)</f>
        <v>1133</v>
      </c>
      <c r="G2" s="14">
        <f>IFERROR(VLOOKUP($B2,学生選抜!$Y:$AO,15,FALSE),0)</f>
        <v>0</v>
      </c>
      <c r="H2" s="14">
        <f>IFERROR(VLOOKUP($B2,秋関!$Y:$AO,15,FALSE),0)</f>
        <v>1133</v>
      </c>
      <c r="I2" s="14">
        <f>IFERROR(VLOOKUP($B2,全日本学生!$Y:$AO,15,FALSE),0)</f>
        <v>1146</v>
      </c>
      <c r="J2" s="150">
        <f>LARGE(E2:I2,1)+LARGE(E2:I2,2)+LARGE(E2:I2,3)</f>
        <v>3412</v>
      </c>
    </row>
    <row r="3" spans="1:10" x14ac:dyDescent="0.15">
      <c r="A3" s="2">
        <f>RANK($J3,$J:$J)</f>
        <v>2</v>
      </c>
      <c r="B3" s="43" t="s">
        <v>343</v>
      </c>
      <c r="C3" s="173" t="str">
        <f>IFERROR(VLOOKUP($B3,選手!$A:$C,2,FALSE),"")</f>
        <v>同志社大学</v>
      </c>
      <c r="D3" s="6">
        <f>IFERROR(VLOOKUP($B3,選手!$A:$C,3,FALSE),"")</f>
        <v>4</v>
      </c>
      <c r="E3" s="14">
        <f>IFERROR(VLOOKUP($B3,春関!$Y:$AO,15,FALSE),0)</f>
        <v>1135</v>
      </c>
      <c r="F3" s="14">
        <f>IFERROR(VLOOKUP($B3,西日本学生!$Y:$AO,15,FALSE),0)</f>
        <v>1133</v>
      </c>
      <c r="G3" s="14">
        <f>IFERROR(VLOOKUP($B3,学生選抜!$Y:$AO,15,FALSE),0)</f>
        <v>0</v>
      </c>
      <c r="H3" s="14">
        <f>IFERROR(VLOOKUP($B3,秋関!$Y:$AO,15,FALSE),0)</f>
        <v>1128</v>
      </c>
      <c r="I3" s="14">
        <f>IFERROR(VLOOKUP($B3,全日本学生!$Y:$AO,15,FALSE),0)</f>
        <v>1132</v>
      </c>
      <c r="J3" s="150">
        <f>LARGE(E3:I3,1)+LARGE(E3:I3,2)+LARGE(E3:I3,3)</f>
        <v>3400</v>
      </c>
    </row>
    <row r="4" spans="1:10" x14ac:dyDescent="0.15">
      <c r="A4" s="2">
        <f>RANK($J4,$J:$J)</f>
        <v>3</v>
      </c>
      <c r="B4" s="43" t="s">
        <v>340</v>
      </c>
      <c r="C4" s="173" t="str">
        <f>IFERROR(VLOOKUP($B4,選手!$A:$C,2,FALSE),"")</f>
        <v>同志社大学</v>
      </c>
      <c r="D4" s="6">
        <f>IFERROR(VLOOKUP($B4,選手!$A:$C,3,FALSE),"")</f>
        <v>1</v>
      </c>
      <c r="E4" s="14">
        <f>IFERROR(VLOOKUP($B4,春関!$Y:$AO,15,FALSE),0)</f>
        <v>1130</v>
      </c>
      <c r="F4" s="14">
        <f>IFERROR(VLOOKUP($B4,西日本学生!$Y:$AO,15,FALSE),0)</f>
        <v>1121</v>
      </c>
      <c r="G4" s="14">
        <f>IFERROR(VLOOKUP($B4,学生選抜!$Y:$AO,15,FALSE),0)</f>
        <v>0</v>
      </c>
      <c r="H4" s="14">
        <f>IFERROR(VLOOKUP($B4,秋関!$Y:$AO,15,FALSE),0)</f>
        <v>1131</v>
      </c>
      <c r="I4" s="14">
        <f>IFERROR(VLOOKUP($B4,全日本学生!$Y:$AO,15,FALSE),0)</f>
        <v>1133</v>
      </c>
      <c r="J4" s="150">
        <f>LARGE(E4:I4,1)+LARGE(E4:I4,2)+LARGE(E4:I4,3)</f>
        <v>3394</v>
      </c>
    </row>
    <row r="5" spans="1:10" x14ac:dyDescent="0.15">
      <c r="A5" s="2">
        <f>RANK($J5,$J:$J)</f>
        <v>4</v>
      </c>
      <c r="B5" s="43" t="s">
        <v>339</v>
      </c>
      <c r="C5" s="174" t="str">
        <f>IFERROR(VLOOKUP($B5,選手!$A:$C,2,FALSE),"")</f>
        <v>立命館大学</v>
      </c>
      <c r="D5" s="6">
        <f>IFERROR(VLOOKUP($B5,選手!$A:$C,3,FALSE),"")</f>
        <v>4</v>
      </c>
      <c r="E5" s="14">
        <f>IFERROR(VLOOKUP($B5,春関!$Y:$AO,15,FALSE),0)</f>
        <v>1119</v>
      </c>
      <c r="F5" s="14">
        <f>IFERROR(VLOOKUP($B5,西日本学生!$Y:$AO,15,FALSE),0)</f>
        <v>1127</v>
      </c>
      <c r="G5" s="14">
        <f>IFERROR(VLOOKUP($B5,学生選抜!$Y:$AO,15,FALSE),0)</f>
        <v>0</v>
      </c>
      <c r="H5" s="14">
        <f>IFERROR(VLOOKUP($B5,秋関!$Y:$AO,15,FALSE),0)</f>
        <v>1115</v>
      </c>
      <c r="I5" s="14">
        <f>IFERROR(VLOOKUP($B5,全日本学生!$Y:$AO,15,FALSE),0)</f>
        <v>1128</v>
      </c>
      <c r="J5" s="150">
        <f>LARGE(E5:I5,1)+LARGE(E5:I5,2)+LARGE(E5:I5,3)</f>
        <v>3374</v>
      </c>
    </row>
    <row r="6" spans="1:10" x14ac:dyDescent="0.15">
      <c r="A6" s="2">
        <f>RANK($J6,$J:$J)</f>
        <v>5</v>
      </c>
      <c r="B6" s="43" t="s">
        <v>348</v>
      </c>
      <c r="C6" s="6" t="str">
        <f>IFERROR(VLOOKUP($B6,選手!$A:$C,2,FALSE),"")</f>
        <v>徳島大学</v>
      </c>
      <c r="D6" s="6">
        <f>IFERROR(VLOOKUP($B6,選手!$A:$C,3,FALSE),"")</f>
        <v>3</v>
      </c>
      <c r="E6" s="14">
        <f>IFERROR(VLOOKUP($B6,春関!$Y:$AO,15,FALSE),0)</f>
        <v>1116</v>
      </c>
      <c r="F6" s="14">
        <f>IFERROR(VLOOKUP($B6,西日本学生!$Y:$AO,15,FALSE),0)</f>
        <v>0</v>
      </c>
      <c r="G6" s="14">
        <f>IFERROR(VLOOKUP($B6,学生選抜!$Y:$AO,15,FALSE),0)</f>
        <v>0</v>
      </c>
      <c r="H6" s="14">
        <f>IFERROR(VLOOKUP($B6,秋関!$Y:$AO,15,FALSE),0)</f>
        <v>1113</v>
      </c>
      <c r="I6" s="14">
        <f>IFERROR(VLOOKUP($B6,全日本学生!$Y:$AO,15,FALSE),0)</f>
        <v>1128</v>
      </c>
      <c r="J6" s="150">
        <f>LARGE(E6:I6,1)+LARGE(E6:I6,2)+LARGE(E6:I6,3)</f>
        <v>3357</v>
      </c>
    </row>
    <row r="7" spans="1:10" x14ac:dyDescent="0.15">
      <c r="A7" s="2">
        <f>RANK($J7,$J:$J)</f>
        <v>6</v>
      </c>
      <c r="B7" s="43" t="s">
        <v>125</v>
      </c>
      <c r="C7" s="177" t="str">
        <f>IFERROR(VLOOKUP($B7,選手!$A:$C,2,FALSE),"")</f>
        <v>関西大学</v>
      </c>
      <c r="D7" s="6">
        <f>IFERROR(VLOOKUP($B7,選手!$A:$C,3,FALSE),"")</f>
        <v>3</v>
      </c>
      <c r="E7" s="14">
        <f>IFERROR(VLOOKUP($B7,春関!$Y:$AO,15,FALSE),0)</f>
        <v>1109</v>
      </c>
      <c r="F7" s="14">
        <f>IFERROR(VLOOKUP($B7,西日本学生!$Y:$AO,15,FALSE),0)</f>
        <v>1116</v>
      </c>
      <c r="G7" s="14">
        <f>IFERROR(VLOOKUP($B7,学生選抜!$Y:$AO,15,FALSE),0)</f>
        <v>0</v>
      </c>
      <c r="H7" s="14">
        <f>IFERROR(VLOOKUP($B7,秋関!$Y:$AO,15,FALSE),0)</f>
        <v>1111</v>
      </c>
      <c r="I7" s="14">
        <f>IFERROR(VLOOKUP($B7,全日本学生!$Y:$AO,15,FALSE),0)</f>
        <v>1103</v>
      </c>
      <c r="J7" s="150">
        <f>LARGE(E7:I7,1)+LARGE(E7:I7,2)+LARGE(E7:I7,3)</f>
        <v>3336</v>
      </c>
    </row>
    <row r="8" spans="1:10" x14ac:dyDescent="0.15">
      <c r="A8" s="2">
        <f>RANK($J8,$J:$J)</f>
        <v>7</v>
      </c>
      <c r="B8" s="43" t="s">
        <v>344</v>
      </c>
      <c r="C8" s="178" t="str">
        <f>IFERROR(VLOOKUP($B8,選手!$A:$C,2,FALSE),"")</f>
        <v>近畿大学</v>
      </c>
      <c r="D8" s="6">
        <f>IFERROR(VLOOKUP($B8,選手!$A:$C,3,FALSE),"")</f>
        <v>4</v>
      </c>
      <c r="E8" s="14">
        <f>IFERROR(VLOOKUP($B8,春関!$Y:$AO,15,FALSE),0)</f>
        <v>1085</v>
      </c>
      <c r="F8" s="14">
        <f>IFERROR(VLOOKUP($B8,西日本学生!$Y:$AO,15,FALSE),0)</f>
        <v>1105</v>
      </c>
      <c r="G8" s="14">
        <f>IFERROR(VLOOKUP($B8,学生選抜!$Y:$AO,15,FALSE),0)</f>
        <v>0</v>
      </c>
      <c r="H8" s="14">
        <f>IFERROR(VLOOKUP($B8,秋関!$Y:$AO,15,FALSE),0)</f>
        <v>1079</v>
      </c>
      <c r="I8" s="14">
        <f>IFERROR(VLOOKUP($B8,全日本学生!$Y:$AO,15,FALSE),0)</f>
        <v>0</v>
      </c>
      <c r="J8" s="150">
        <f>LARGE(E8:I8,1)+LARGE(E8:I8,2)+LARGE(E8:I8,3)</f>
        <v>3269</v>
      </c>
    </row>
    <row r="9" spans="1:10" x14ac:dyDescent="0.15">
      <c r="A9" s="2">
        <f>RANK($J9,$J:$J)</f>
        <v>8</v>
      </c>
      <c r="B9" s="43" t="s">
        <v>355</v>
      </c>
      <c r="C9" s="176" t="str">
        <f>IFERROR(VLOOKUP($B9,選手!$A:$C,2,FALSE),"")</f>
        <v>京都大学</v>
      </c>
      <c r="D9" s="6">
        <f>IFERROR(VLOOKUP($B9,選手!$A:$C,3,FALSE),"")</f>
        <v>3</v>
      </c>
      <c r="E9" s="14">
        <f>IFERROR(VLOOKUP($B9,春関!$Y:$AO,15,FALSE),0)</f>
        <v>1078</v>
      </c>
      <c r="F9" s="14">
        <f>IFERROR(VLOOKUP($B9,西日本学生!$Y:$AO,15,FALSE),0)</f>
        <v>1054</v>
      </c>
      <c r="G9" s="14">
        <f>IFERROR(VLOOKUP($B9,学生選抜!$Y:$AO,15,FALSE),0)</f>
        <v>0</v>
      </c>
      <c r="H9" s="14">
        <f>IFERROR(VLOOKUP($B9,秋関!$Y:$AO,15,FALSE),0)</f>
        <v>1079</v>
      </c>
      <c r="I9" s="14">
        <f>IFERROR(VLOOKUP($B9,全日本学生!$Y:$AO,15,FALSE),0)</f>
        <v>1061</v>
      </c>
      <c r="J9" s="150">
        <f>LARGE(E9:I9,1)+LARGE(E9:I9,2)+LARGE(E9:I9,3)</f>
        <v>3218</v>
      </c>
    </row>
    <row r="10" spans="1:10" x14ac:dyDescent="0.15">
      <c r="A10" s="2">
        <f>RANK($J10,$J:$J)</f>
        <v>9</v>
      </c>
      <c r="B10" s="43" t="s">
        <v>368</v>
      </c>
      <c r="C10" s="176" t="str">
        <f>IFERROR(VLOOKUP($B10,選手!$A:$C,2,FALSE),"")</f>
        <v>京都大学</v>
      </c>
      <c r="D10" s="6">
        <f>IFERROR(VLOOKUP($B10,選手!$A:$C,3,FALSE),"")</f>
        <v>4</v>
      </c>
      <c r="E10" s="14">
        <f>IFERROR(VLOOKUP($B10,春関!$Y:$AO,15,FALSE),0)</f>
        <v>1042</v>
      </c>
      <c r="F10" s="14">
        <f>IFERROR(VLOOKUP($B10,西日本学生!$Y:$AO,15,FALSE),0)</f>
        <v>0</v>
      </c>
      <c r="G10" s="14">
        <f>IFERROR(VLOOKUP($B10,学生選抜!$Y:$AO,15,FALSE),0)</f>
        <v>0</v>
      </c>
      <c r="H10" s="14">
        <f>IFERROR(VLOOKUP($B10,秋関!$Y:$AO,15,FALSE),0)</f>
        <v>1058</v>
      </c>
      <c r="I10" s="14">
        <f>IFERROR(VLOOKUP($B10,全日本学生!$Y:$AO,15,FALSE),0)</f>
        <v>1035</v>
      </c>
      <c r="J10" s="150">
        <f>LARGE(E10:I10,1)+LARGE(E10:I10,2)+LARGE(E10:I10,3)</f>
        <v>3135</v>
      </c>
    </row>
    <row r="11" spans="1:10" x14ac:dyDescent="0.15">
      <c r="A11" s="2">
        <f>RANK($J11,$J:$J)</f>
        <v>10</v>
      </c>
      <c r="B11" s="43" t="s">
        <v>366</v>
      </c>
      <c r="C11" s="176" t="str">
        <f>IFERROR(VLOOKUP($B11,選手!$A:$C,2,FALSE),"")</f>
        <v>京都大学</v>
      </c>
      <c r="D11" s="6">
        <f>IFERROR(VLOOKUP($B11,選手!$A:$C,3,FALSE),"")</f>
        <v>3</v>
      </c>
      <c r="E11" s="14">
        <f>IFERROR(VLOOKUP($B11,春関!$Y:$AO,15,FALSE),0)</f>
        <v>952</v>
      </c>
      <c r="F11" s="14">
        <f>IFERROR(VLOOKUP($B11,西日本学生!$Y:$AO,15,FALSE),0)</f>
        <v>0</v>
      </c>
      <c r="G11" s="14">
        <f>IFERROR(VLOOKUP($B11,学生選抜!$Y:$AO,15,FALSE),0)</f>
        <v>0</v>
      </c>
      <c r="H11" s="14">
        <f>IFERROR(VLOOKUP($B11,秋関!$Y:$AO,15,FALSE),0)</f>
        <v>1034</v>
      </c>
      <c r="I11" s="14">
        <f>IFERROR(VLOOKUP($B11,全日本学生!$Y:$AO,15,FALSE),0)</f>
        <v>1006</v>
      </c>
      <c r="J11" s="150">
        <f>LARGE(E11:I11,1)+LARGE(E11:I11,2)+LARGE(E11:I11,3)</f>
        <v>2992</v>
      </c>
    </row>
    <row r="12" spans="1:10" x14ac:dyDescent="0.15">
      <c r="A12" s="2">
        <f>RANK($J12,$J:$J)</f>
        <v>11</v>
      </c>
      <c r="B12" s="43" t="s">
        <v>342</v>
      </c>
      <c r="C12" s="173" t="str">
        <f>IFERROR(VLOOKUP($B12,選手!$A:$C,2,FALSE),"")</f>
        <v>同志社大学</v>
      </c>
      <c r="D12" s="6">
        <f>IFERROR(VLOOKUP($B12,選手!$A:$C,3,FALSE),"")</f>
        <v>3</v>
      </c>
      <c r="E12" s="14">
        <f>IFERROR(VLOOKUP($B12,春関!$Y:$AO,15,FALSE),0)</f>
        <v>1106</v>
      </c>
      <c r="F12" s="14">
        <f>IFERROR(VLOOKUP($B12,西日本学生!$Y:$AO,15,FALSE),0)</f>
        <v>0</v>
      </c>
      <c r="G12" s="14">
        <f>IFERROR(VLOOKUP($B12,学生選抜!$Y:$AO,15,FALSE),0)</f>
        <v>0</v>
      </c>
      <c r="H12" s="14">
        <f>IFERROR(VLOOKUP($B12,秋関!$Y:$AO,15,FALSE),0)</f>
        <v>0</v>
      </c>
      <c r="I12" s="14">
        <f>IFERROR(VLOOKUP($B12,全日本学生!$Y:$AO,15,FALSE),0)</f>
        <v>1130</v>
      </c>
      <c r="J12" s="150">
        <f>LARGE(E12:I12,1)+LARGE(E12:I12,2)+LARGE(E12:I12,3)</f>
        <v>2236</v>
      </c>
    </row>
    <row r="13" spans="1:10" x14ac:dyDescent="0.15">
      <c r="A13" s="2">
        <f>RANK($J13,$J:$J)</f>
        <v>12</v>
      </c>
      <c r="B13" s="6" t="s">
        <v>479</v>
      </c>
      <c r="C13" s="175" t="s">
        <v>459</v>
      </c>
      <c r="D13" s="52">
        <v>3</v>
      </c>
      <c r="E13" s="14">
        <f>IFERROR(VLOOKUP($B13,春関!$Y:$AO,15,FALSE),0)</f>
        <v>0</v>
      </c>
      <c r="F13" s="14">
        <f>IFERROR(VLOOKUP($B13,西日本学生!$Y:$AO,15,FALSE),0)</f>
        <v>0</v>
      </c>
      <c r="G13" s="14">
        <f>IFERROR(VLOOKUP($B13,学生選抜!$Y:$AO,15,FALSE),0)</f>
        <v>0</v>
      </c>
      <c r="H13" s="14">
        <f>IFERROR(VLOOKUP($B13,秋関!$Y:$AO,15,FALSE),0)</f>
        <v>1070</v>
      </c>
      <c r="I13" s="14">
        <f>IFERROR(VLOOKUP($B13,全日本学生!$Y:$AO,15,FALSE),0)</f>
        <v>1084</v>
      </c>
      <c r="J13" s="150">
        <f>LARGE(E13:I13,1)+LARGE(E13:I13,2)+LARGE(E13:I13,3)</f>
        <v>2154</v>
      </c>
    </row>
    <row r="14" spans="1:10" x14ac:dyDescent="0.15">
      <c r="A14" s="2">
        <f>RANK($J14,$J:$J)</f>
        <v>13</v>
      </c>
      <c r="B14" s="42" t="s">
        <v>353</v>
      </c>
      <c r="C14" s="175" t="str">
        <f>IFERROR(VLOOKUP($B14,選手!$A:$C,2,FALSE),"")</f>
        <v>関西学院大学</v>
      </c>
      <c r="D14" s="6">
        <f>IFERROR(VLOOKUP($B14,選手!$A:$C,3,FALSE),"")</f>
        <v>3</v>
      </c>
      <c r="E14" s="14">
        <f>IFERROR(VLOOKUP($B14,春関!$Y:$AO,15,FALSE),0)</f>
        <v>1025</v>
      </c>
      <c r="F14" s="14">
        <f>IFERROR(VLOOKUP($B14,西日本学生!$Y:$AO,15,FALSE),0)</f>
        <v>1031</v>
      </c>
      <c r="G14" s="14">
        <f>IFERROR(VLOOKUP($B14,学生選抜!$Y:$AO,15,FALSE),0)</f>
        <v>0</v>
      </c>
      <c r="H14" s="14">
        <f>IFERROR(VLOOKUP($B14,秋関!$Y:$AO,15,FALSE),0)</f>
        <v>0</v>
      </c>
      <c r="I14" s="14">
        <f>IFERROR(VLOOKUP($B14,全日本学生!$Y:$AO,15,FALSE),0)</f>
        <v>0</v>
      </c>
      <c r="J14" s="150">
        <f>LARGE(E14:I14,1)+LARGE(E14:I14,2)+LARGE(E14:I14,3)</f>
        <v>2056</v>
      </c>
    </row>
    <row r="15" spans="1:10" x14ac:dyDescent="0.15">
      <c r="A15" s="2">
        <f>RANK($J15,$J:$J)</f>
        <v>14</v>
      </c>
      <c r="B15" s="6" t="s">
        <v>482</v>
      </c>
      <c r="C15" s="177" t="s">
        <v>452</v>
      </c>
      <c r="D15" s="52">
        <v>2</v>
      </c>
      <c r="E15" s="14">
        <f>IFERROR(VLOOKUP($B15,春関!$Y:$AO,15,FALSE),0)</f>
        <v>0</v>
      </c>
      <c r="F15" s="14">
        <f>IFERROR(VLOOKUP($B15,西日本学生!$Y:$AO,15,FALSE),0)</f>
        <v>0</v>
      </c>
      <c r="G15" s="14">
        <f>IFERROR(VLOOKUP($B15,学生選抜!$Y:$AO,15,FALSE),0)</f>
        <v>0</v>
      </c>
      <c r="H15" s="14">
        <f>IFERROR(VLOOKUP($B15,秋関!$Y:$AO,15,FALSE),0)</f>
        <v>1040</v>
      </c>
      <c r="I15" s="14">
        <f>IFERROR(VLOOKUP($B15,全日本学生!$Y:$AO,15,FALSE),0)</f>
        <v>0</v>
      </c>
      <c r="J15" s="150">
        <f>LARGE(E15:I15,1)+LARGE(E15:I15,2)+LARGE(E15:I15,3)</f>
        <v>1040</v>
      </c>
    </row>
    <row r="16" spans="1:10" x14ac:dyDescent="0.15">
      <c r="A16"/>
      <c r="B16"/>
      <c r="D16"/>
      <c r="E16"/>
      <c r="F16"/>
      <c r="G16"/>
      <c r="H16"/>
      <c r="I16"/>
    </row>
    <row r="17" spans="1:9" x14ac:dyDescent="0.15">
      <c r="A17"/>
      <c r="B17"/>
      <c r="D17"/>
      <c r="E17"/>
      <c r="F17"/>
      <c r="G17"/>
      <c r="H17"/>
      <c r="I17"/>
    </row>
    <row r="18" spans="1:9" x14ac:dyDescent="0.15">
      <c r="A18"/>
      <c r="B18"/>
      <c r="D18"/>
      <c r="E18"/>
      <c r="F18"/>
      <c r="G18"/>
      <c r="H18"/>
      <c r="I18"/>
    </row>
    <row r="19" spans="1:9" x14ac:dyDescent="0.15">
      <c r="A19"/>
      <c r="B19"/>
      <c r="D19"/>
      <c r="E19"/>
      <c r="F19"/>
      <c r="G19"/>
      <c r="H19"/>
      <c r="I19"/>
    </row>
    <row r="20" spans="1:9" x14ac:dyDescent="0.15">
      <c r="A20"/>
      <c r="B20"/>
      <c r="D20"/>
      <c r="E20"/>
      <c r="F20"/>
      <c r="G20"/>
      <c r="H20"/>
      <c r="I20"/>
    </row>
    <row r="21" spans="1:9" x14ac:dyDescent="0.15">
      <c r="A21"/>
      <c r="B21"/>
      <c r="D21"/>
      <c r="E21"/>
      <c r="F21"/>
      <c r="G21"/>
      <c r="H21"/>
      <c r="I21"/>
    </row>
    <row r="22" spans="1:9" x14ac:dyDescent="0.15">
      <c r="A22"/>
      <c r="B22"/>
      <c r="D22"/>
      <c r="E22"/>
      <c r="F22"/>
      <c r="G22"/>
      <c r="H22"/>
      <c r="I22"/>
    </row>
    <row r="23" spans="1:9" x14ac:dyDescent="0.15">
      <c r="A23"/>
      <c r="B23"/>
      <c r="D23"/>
      <c r="E23"/>
      <c r="F23"/>
      <c r="G23"/>
      <c r="H23"/>
      <c r="I23"/>
    </row>
  </sheetData>
  <autoFilter ref="A1:J19" xr:uid="{00000000-0009-0000-0000-000005000000}">
    <sortState ref="A2:J19">
      <sortCondition descending="1" ref="J1:J19"/>
    </sortState>
  </autoFilter>
  <phoneticPr fontId="1"/>
  <conditionalFormatting sqref="D14">
    <cfRule type="cellIs" dxfId="46" priority="1" stopIfTrue="1" operator="equal">
      <formula>10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6"/>
  <sheetViews>
    <sheetView workbookViewId="0">
      <selection activeCell="C23" sqref="C23"/>
    </sheetView>
  </sheetViews>
  <sheetFormatPr defaultRowHeight="13.5" x14ac:dyDescent="0.15"/>
  <cols>
    <col min="1" max="1" width="6.625" style="3" customWidth="1"/>
    <col min="2" max="2" width="13" style="1" customWidth="1"/>
    <col min="3" max="3" width="17" customWidth="1"/>
    <col min="4" max="4" width="7.375" style="3" customWidth="1"/>
    <col min="5" max="8" width="9" style="5" customWidth="1"/>
    <col min="9" max="9" width="9" style="5"/>
    <col min="10" max="10" width="15.875" customWidth="1"/>
  </cols>
  <sheetData>
    <row r="1" spans="1:10" s="3" customFormat="1" x14ac:dyDescent="0.15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11</v>
      </c>
      <c r="H1" s="7" t="s">
        <v>4</v>
      </c>
      <c r="I1" s="7" t="s">
        <v>12</v>
      </c>
      <c r="J1" s="7" t="s">
        <v>6</v>
      </c>
    </row>
    <row r="2" spans="1:10" s="3" customFormat="1" x14ac:dyDescent="0.15">
      <c r="A2" s="2">
        <f t="shared" ref="A2:A23" si="0">RANK($J2,$J:$J)</f>
        <v>1</v>
      </c>
      <c r="B2" s="47" t="s">
        <v>259</v>
      </c>
      <c r="C2" s="6" t="str">
        <f>IFERROR(VLOOKUP($B2,選手!$A:$C,2,FALSE),"")</f>
        <v>関西学院大学</v>
      </c>
      <c r="D2" s="6">
        <f>IFERROR(VLOOKUP($B2,選手!$A:$C,3,FALSE),"")</f>
        <v>4</v>
      </c>
      <c r="E2" s="14">
        <f>IFERROR(VLOOKUP($B2,春関!$AQ:$BA,9,FALSE),0)</f>
        <v>606.5</v>
      </c>
      <c r="F2" s="14">
        <f>IFERROR(VLOOKUP($B2,西日本学生!$AQ:$BA,9,FALSE),0)</f>
        <v>0</v>
      </c>
      <c r="G2" s="14">
        <f>IFERROR(VLOOKUP($B2,学生選抜!$AQ:$BA,9,FALSE),0)</f>
        <v>0</v>
      </c>
      <c r="H2" s="14">
        <f>IFERROR(VLOOKUP($B2,秋関!$AQ:$BA,9,FALSE),0)</f>
        <v>599.9</v>
      </c>
      <c r="I2" s="14">
        <f>IFERROR(VLOOKUP($B2,全日本学生!$AQ:$BA,9,FALSE),0)</f>
        <v>610</v>
      </c>
      <c r="J2" s="4">
        <f t="shared" ref="J2:J23" si="1">LARGE(E2:I2,1)+LARGE(E2:I2,2)+LARGE(E2:I2,3)</f>
        <v>1816.4</v>
      </c>
    </row>
    <row r="3" spans="1:10" x14ac:dyDescent="0.15">
      <c r="A3" s="2">
        <f t="shared" si="0"/>
        <v>2</v>
      </c>
      <c r="B3" s="47" t="s">
        <v>256</v>
      </c>
      <c r="C3" s="6" t="str">
        <f>IFERROR(VLOOKUP($B3,選手!$A:$C,2,FALSE),"")</f>
        <v>同志社大学</v>
      </c>
      <c r="D3" s="6">
        <f>IFERROR(VLOOKUP($B3,選手!$A:$C,3,FALSE),"")</f>
        <v>4</v>
      </c>
      <c r="E3" s="14">
        <f>IFERROR(VLOOKUP($B3,春関!$AQ:$BA,9,FALSE),0)</f>
        <v>595.30000000000007</v>
      </c>
      <c r="F3" s="14">
        <f>IFERROR(VLOOKUP($B3,西日本学生!$AQ:$BA,9,FALSE),0)</f>
        <v>602.1</v>
      </c>
      <c r="G3" s="14">
        <f>IFERROR(VLOOKUP($B3,学生選抜!$AQ:$BA,9,FALSE),0)</f>
        <v>0</v>
      </c>
      <c r="H3" s="14">
        <f>IFERROR(VLOOKUP($B3,秋関!$AQ:$BA,9,FALSE),0)</f>
        <v>603.70000000000005</v>
      </c>
      <c r="I3" s="14">
        <f>IFERROR(VLOOKUP($B3,全日本学生!$AQ:$BA,9,FALSE),0)</f>
        <v>603.20000000000005</v>
      </c>
      <c r="J3" s="4">
        <f t="shared" si="1"/>
        <v>1809</v>
      </c>
    </row>
    <row r="4" spans="1:10" x14ac:dyDescent="0.15">
      <c r="A4" s="2">
        <f t="shared" si="0"/>
        <v>3</v>
      </c>
      <c r="B4" s="47" t="s">
        <v>254</v>
      </c>
      <c r="C4" s="6" t="str">
        <f>IFERROR(VLOOKUP($B4,選手!$A:$C,2,FALSE),"")</f>
        <v>立命館大学</v>
      </c>
      <c r="D4" s="6">
        <f>IFERROR(VLOOKUP($B4,選手!$A:$C,3,FALSE),"")</f>
        <v>2</v>
      </c>
      <c r="E4" s="14">
        <f>IFERROR(VLOOKUP($B4,春関!$AQ:$BA,9,FALSE),0)</f>
        <v>594.5</v>
      </c>
      <c r="F4" s="14">
        <f>IFERROR(VLOOKUP($B4,西日本学生!$AQ:$BA,9,FALSE),0)</f>
        <v>602.5</v>
      </c>
      <c r="G4" s="14">
        <f>IFERROR(VLOOKUP($B4,学生選抜!$AQ:$BA,9,FALSE),0)</f>
        <v>0</v>
      </c>
      <c r="H4" s="14">
        <f>IFERROR(VLOOKUP($B4,秋関!$AQ:$BA,9,FALSE),0)</f>
        <v>596</v>
      </c>
      <c r="I4" s="14">
        <f>IFERROR(VLOOKUP($B4,全日本学生!$AQ:$BA,9,FALSE),0)</f>
        <v>596.9</v>
      </c>
      <c r="J4" s="4">
        <f t="shared" si="1"/>
        <v>1795.4</v>
      </c>
    </row>
    <row r="5" spans="1:10" x14ac:dyDescent="0.15">
      <c r="A5" s="2">
        <f t="shared" si="0"/>
        <v>4</v>
      </c>
      <c r="B5" s="47" t="s">
        <v>281</v>
      </c>
      <c r="C5" s="6" t="str">
        <f>IFERROR(VLOOKUP($B5,選手!$A:$C,2,FALSE),"")</f>
        <v>関西学院大学</v>
      </c>
      <c r="D5" s="6">
        <f>IFERROR(VLOOKUP($B5,選手!$A:$C,3,FALSE),"")</f>
        <v>4</v>
      </c>
      <c r="E5" s="14">
        <f>IFERROR(VLOOKUP($B5,春関!$AQ:$BA,9,FALSE),0)</f>
        <v>597.20000000000005</v>
      </c>
      <c r="F5" s="14">
        <f>IFERROR(VLOOKUP($B5,西日本学生!$AQ:$BA,9,FALSE),0)</f>
        <v>592.20000000000005</v>
      </c>
      <c r="G5" s="14">
        <f>IFERROR(VLOOKUP($B5,学生選抜!$AQ:$BA,9,FALSE),0)</f>
        <v>0</v>
      </c>
      <c r="H5" s="14">
        <f>IFERROR(VLOOKUP($B5,秋関!$AQ:$BA,9,FALSE),0)</f>
        <v>590.5</v>
      </c>
      <c r="I5" s="14">
        <f>IFERROR(VLOOKUP($B5,全日本学生!$AQ:$BA,9,FALSE),0)</f>
        <v>603.70000000000005</v>
      </c>
      <c r="J5" s="4">
        <f t="shared" si="1"/>
        <v>1793.1000000000001</v>
      </c>
    </row>
    <row r="6" spans="1:10" x14ac:dyDescent="0.15">
      <c r="A6" s="2">
        <f t="shared" si="0"/>
        <v>5</v>
      </c>
      <c r="B6" s="47" t="s">
        <v>268</v>
      </c>
      <c r="C6" s="6" t="str">
        <f>IFERROR(VLOOKUP($B6,選手!$A:$C,2,FALSE),"")</f>
        <v>京都大学</v>
      </c>
      <c r="D6" s="6">
        <f>IFERROR(VLOOKUP($B6,選手!$A:$C,3,FALSE),"")</f>
        <v>4</v>
      </c>
      <c r="E6" s="14">
        <f>IFERROR(VLOOKUP($B6,春関!$AQ:$BA,9,FALSE),0)</f>
        <v>591.79999999999995</v>
      </c>
      <c r="F6" s="14">
        <f>IFERROR(VLOOKUP($B6,西日本学生!$AQ:$BA,9,FALSE),0)</f>
        <v>581.1</v>
      </c>
      <c r="G6" s="14">
        <f>IFERROR(VLOOKUP($B6,学生選抜!$AQ:$BA,9,FALSE),0)</f>
        <v>0</v>
      </c>
      <c r="H6" s="14">
        <f>IFERROR(VLOOKUP($B6,秋関!$AQ:$BA,9,FALSE),0)</f>
        <v>591.6</v>
      </c>
      <c r="I6" s="14">
        <f>IFERROR(VLOOKUP($B6,全日本学生!$AQ:$BA,9,FALSE),0)</f>
        <v>598</v>
      </c>
      <c r="J6" s="4">
        <f t="shared" si="1"/>
        <v>1781.4</v>
      </c>
    </row>
    <row r="7" spans="1:10" x14ac:dyDescent="0.15">
      <c r="A7" s="2">
        <f t="shared" si="0"/>
        <v>6</v>
      </c>
      <c r="B7" s="47" t="s">
        <v>270</v>
      </c>
      <c r="C7" s="6" t="str">
        <f>IFERROR(VLOOKUP($B7,選手!$A:$C,2,FALSE),"")</f>
        <v>京都大学</v>
      </c>
      <c r="D7" s="6">
        <f>IFERROR(VLOOKUP($B7,選手!$A:$C,3,FALSE),"")</f>
        <v>3</v>
      </c>
      <c r="E7" s="14">
        <f>IFERROR(VLOOKUP($B7,春関!$AQ:$BA,9,FALSE),0)</f>
        <v>591</v>
      </c>
      <c r="F7" s="14">
        <f>IFERROR(VLOOKUP($B7,西日本学生!$AQ:$BA,9,FALSE),0)</f>
        <v>584.1</v>
      </c>
      <c r="G7" s="14">
        <f>IFERROR(VLOOKUP($B7,学生選抜!$AQ:$BA,9,FALSE),0)</f>
        <v>0</v>
      </c>
      <c r="H7" s="14">
        <f>IFERROR(VLOOKUP($B7,秋関!$AQ:$BA,9,FALSE),0)</f>
        <v>590.20000000000005</v>
      </c>
      <c r="I7" s="14">
        <f>IFERROR(VLOOKUP($B7,全日本学生!$AQ:$BA,9,FALSE),0)</f>
        <v>591.70000000000005</v>
      </c>
      <c r="J7" s="4">
        <f t="shared" si="1"/>
        <v>1772.9</v>
      </c>
    </row>
    <row r="8" spans="1:10" x14ac:dyDescent="0.15">
      <c r="A8" s="2">
        <f t="shared" si="0"/>
        <v>7</v>
      </c>
      <c r="B8" s="47" t="s">
        <v>271</v>
      </c>
      <c r="C8" s="6" t="str">
        <f>IFERROR(VLOOKUP($B8,選手!$A:$C,2,FALSE),"")</f>
        <v>立命館大学</v>
      </c>
      <c r="D8" s="6">
        <f>IFERROR(VLOOKUP($B8,選手!$A:$C,3,FALSE),"")</f>
        <v>4</v>
      </c>
      <c r="E8" s="14">
        <f>IFERROR(VLOOKUP($B8,春関!$AQ:$BA,9,FALSE),0)</f>
        <v>601.79999999999995</v>
      </c>
      <c r="F8" s="14">
        <f>IFERROR(VLOOKUP($B8,西日本学生!$AQ:$BA,9,FALSE),0)</f>
        <v>601.1</v>
      </c>
      <c r="G8" s="14">
        <f>IFERROR(VLOOKUP($B8,学生選抜!$AQ:$BA,9,FALSE),0)</f>
        <v>0</v>
      </c>
      <c r="H8" s="14">
        <f>IFERROR(VLOOKUP($B8,秋関!$AQ:$BA,9,FALSE),0)</f>
        <v>568.79999999999995</v>
      </c>
      <c r="I8" s="14">
        <f>IFERROR(VLOOKUP($B8,全日本学生!$AQ:$BA,9,FALSE),0)</f>
        <v>0</v>
      </c>
      <c r="J8" s="4">
        <f t="shared" si="1"/>
        <v>1771.7</v>
      </c>
    </row>
    <row r="9" spans="1:10" x14ac:dyDescent="0.15">
      <c r="A9" s="2">
        <f t="shared" si="0"/>
        <v>8</v>
      </c>
      <c r="B9" s="47" t="s">
        <v>260</v>
      </c>
      <c r="C9" s="6" t="str">
        <f>IFERROR(VLOOKUP($B9,選手!$A:$C,2,FALSE),"")</f>
        <v>立命館大学</v>
      </c>
      <c r="D9" s="6">
        <f>IFERROR(VLOOKUP($B9,選手!$A:$C,3,FALSE),"")</f>
        <v>4</v>
      </c>
      <c r="E9" s="14">
        <f>IFERROR(VLOOKUP($B9,春関!$AQ:$BA,9,FALSE),0)</f>
        <v>594.9</v>
      </c>
      <c r="F9" s="14">
        <f>IFERROR(VLOOKUP($B9,西日本学生!$AQ:$BA,9,FALSE),0)</f>
        <v>600.79999999999995</v>
      </c>
      <c r="G9" s="14">
        <f>IFERROR(VLOOKUP($B9,学生選抜!$AQ:$BA,9,FALSE),0)</f>
        <v>0</v>
      </c>
      <c r="H9" s="14">
        <f>IFERROR(VLOOKUP($B9,秋関!$AQ:$BA,9,FALSE),0)</f>
        <v>574.29999999999995</v>
      </c>
      <c r="I9" s="14">
        <f>IFERROR(VLOOKUP($B9,全日本学生!$AQ:$BA,9,FALSE),0)</f>
        <v>0</v>
      </c>
      <c r="J9" s="4">
        <f t="shared" si="1"/>
        <v>1769.9999999999998</v>
      </c>
    </row>
    <row r="10" spans="1:10" x14ac:dyDescent="0.15">
      <c r="A10" s="2">
        <f t="shared" si="0"/>
        <v>9</v>
      </c>
      <c r="B10" s="47" t="s">
        <v>308</v>
      </c>
      <c r="C10" s="6" t="str">
        <f>IFERROR(VLOOKUP($B10,選手!$A:$C,2,FALSE),"")</f>
        <v>関西学院大学</v>
      </c>
      <c r="D10" s="6">
        <f>IFERROR(VLOOKUP($B10,選手!$A:$C,3,FALSE),"")</f>
        <v>4</v>
      </c>
      <c r="E10" s="14">
        <f>IFERROR(VLOOKUP($B10,春関!$AQ:$BA,9,FALSE),0)</f>
        <v>592.9</v>
      </c>
      <c r="F10" s="14">
        <f>IFERROR(VLOOKUP($B10,西日本学生!$AQ:$BA,9,FALSE),0)</f>
        <v>589.19999999999993</v>
      </c>
      <c r="G10" s="14">
        <f>IFERROR(VLOOKUP($B10,学生選抜!$AQ:$BA,9,FALSE),0)</f>
        <v>0</v>
      </c>
      <c r="H10" s="14">
        <f>IFERROR(VLOOKUP($B10,秋関!$AQ:$BA,9,FALSE),0)</f>
        <v>585.20000000000005</v>
      </c>
      <c r="I10" s="14">
        <f>IFERROR(VLOOKUP($B10,全日本学生!$AQ:$BA,9,FALSE),0)</f>
        <v>575.20000000000005</v>
      </c>
      <c r="J10" s="4">
        <f t="shared" si="1"/>
        <v>1767.3</v>
      </c>
    </row>
    <row r="11" spans="1:10" x14ac:dyDescent="0.15">
      <c r="A11" s="2">
        <f t="shared" si="0"/>
        <v>10</v>
      </c>
      <c r="B11" s="47" t="s">
        <v>266</v>
      </c>
      <c r="C11" s="6" t="str">
        <f>IFERROR(VLOOKUP($B11,選手!$A:$C,2,FALSE),"")</f>
        <v>同志社大学</v>
      </c>
      <c r="D11" s="6">
        <f>IFERROR(VLOOKUP($B11,選手!$A:$C,3,FALSE),"")</f>
        <v>4</v>
      </c>
      <c r="E11" s="14">
        <f>IFERROR(VLOOKUP($B11,春関!$AQ:$BA,9,FALSE),0)</f>
        <v>586.4</v>
      </c>
      <c r="F11" s="14">
        <f>IFERROR(VLOOKUP($B11,西日本学生!$AQ:$BA,9,FALSE),0)</f>
        <v>594.79999999999995</v>
      </c>
      <c r="G11" s="14">
        <f>IFERROR(VLOOKUP($B11,学生選抜!$AQ:$BA,9,FALSE),0)</f>
        <v>0</v>
      </c>
      <c r="H11" s="14">
        <f>IFERROR(VLOOKUP($B11,秋関!$AQ:$BA,9,FALSE),0)</f>
        <v>582.9</v>
      </c>
      <c r="I11" s="14">
        <f>IFERROR(VLOOKUP($B11,全日本学生!$AQ:$BA,9,FALSE),0)</f>
        <v>0</v>
      </c>
      <c r="J11" s="4">
        <f t="shared" si="1"/>
        <v>1764.1</v>
      </c>
    </row>
    <row r="12" spans="1:10" x14ac:dyDescent="0.15">
      <c r="A12" s="2">
        <f t="shared" si="0"/>
        <v>11</v>
      </c>
      <c r="B12" s="47" t="s">
        <v>283</v>
      </c>
      <c r="C12" s="6" t="str">
        <f>IFERROR(VLOOKUP($B12,選手!$A:$C,2,FALSE),"")</f>
        <v>同志社大学</v>
      </c>
      <c r="D12" s="6">
        <f>IFERROR(VLOOKUP($B12,選手!$A:$C,3,FALSE),"")</f>
        <v>3</v>
      </c>
      <c r="E12" s="14">
        <f>IFERROR(VLOOKUP($B12,春関!$AQ:$BA,9,FALSE),0)</f>
        <v>575.20000000000005</v>
      </c>
      <c r="F12" s="14">
        <f>IFERROR(VLOOKUP($B12,西日本学生!$AQ:$BA,9,FALSE),0)</f>
        <v>561.1</v>
      </c>
      <c r="G12" s="14">
        <f>IFERROR(VLOOKUP($B12,学生選抜!$AQ:$BA,9,FALSE),0)</f>
        <v>0</v>
      </c>
      <c r="H12" s="14">
        <f>IFERROR(VLOOKUP($B12,秋関!$AQ:$BA,9,FALSE),0)</f>
        <v>580.5</v>
      </c>
      <c r="I12" s="14">
        <f>IFERROR(VLOOKUP($B12,全日本学生!$AQ:$BA,9,FALSE),0)</f>
        <v>0</v>
      </c>
      <c r="J12" s="4">
        <f t="shared" si="1"/>
        <v>1716.8000000000002</v>
      </c>
    </row>
    <row r="13" spans="1:10" x14ac:dyDescent="0.15">
      <c r="A13" s="2">
        <f t="shared" si="0"/>
        <v>12</v>
      </c>
      <c r="B13" s="170" t="s">
        <v>476</v>
      </c>
      <c r="C13" s="6" t="s">
        <v>459</v>
      </c>
      <c r="D13" s="52">
        <v>3</v>
      </c>
      <c r="E13" s="14">
        <f>IFERROR(VLOOKUP($B13,春関!$AQ:$BA,9,FALSE),0)</f>
        <v>0</v>
      </c>
      <c r="F13" s="14">
        <f>IFERROR(VLOOKUP($B13,西日本学生!$AQ:$BA,9,FALSE),0)</f>
        <v>0</v>
      </c>
      <c r="G13" s="14">
        <f>IFERROR(VLOOKUP($B13,学生選抜!$AQ:$BA,9,FALSE),0)</f>
        <v>0</v>
      </c>
      <c r="H13" s="14">
        <f>IFERROR(VLOOKUP($B13,秋関!$AQ:$BA,9,FALSE),0)</f>
        <v>590.1</v>
      </c>
      <c r="I13" s="14">
        <f>IFERROR(VLOOKUP($B13,全日本学生!$AQ:$BA,9,FALSE),0)</f>
        <v>594</v>
      </c>
      <c r="J13" s="4">
        <f t="shared" si="1"/>
        <v>1184.0999999999999</v>
      </c>
    </row>
    <row r="14" spans="1:10" x14ac:dyDescent="0.15">
      <c r="A14" s="2">
        <f t="shared" si="0"/>
        <v>13</v>
      </c>
      <c r="B14" s="170" t="s">
        <v>474</v>
      </c>
      <c r="C14" s="6" t="s">
        <v>419</v>
      </c>
      <c r="D14" s="52">
        <v>4</v>
      </c>
      <c r="E14" s="14">
        <f>IFERROR(VLOOKUP($B14,春関!$AQ:$BA,9,FALSE),0)</f>
        <v>0</v>
      </c>
      <c r="F14" s="14">
        <f>IFERROR(VLOOKUP($B14,西日本学生!$AQ:$BA,9,FALSE),0)</f>
        <v>0</v>
      </c>
      <c r="G14" s="14">
        <f>IFERROR(VLOOKUP($B14,学生選抜!$AQ:$BA,9,FALSE),0)</f>
        <v>0</v>
      </c>
      <c r="H14" s="14">
        <f>IFERROR(VLOOKUP($B14,秋関!$AQ:$BA,9,FALSE),0)</f>
        <v>595</v>
      </c>
      <c r="I14" s="14">
        <f>IFERROR(VLOOKUP($B14,全日本学生!$AQ:$BA,9,FALSE),0)</f>
        <v>576</v>
      </c>
      <c r="J14" s="4">
        <f t="shared" si="1"/>
        <v>1171</v>
      </c>
    </row>
    <row r="15" spans="1:10" x14ac:dyDescent="0.15">
      <c r="A15" s="2">
        <f t="shared" si="0"/>
        <v>14</v>
      </c>
      <c r="B15" s="47" t="s">
        <v>311</v>
      </c>
      <c r="C15" s="6" t="str">
        <f>IFERROR(VLOOKUP($B15,選手!$A:$C,2,FALSE),"")</f>
        <v>京都大学</v>
      </c>
      <c r="D15" s="6">
        <f>IFERROR(VLOOKUP($B15,選手!$A:$C,3,FALSE),"")</f>
        <v>4</v>
      </c>
      <c r="E15" s="14">
        <f>IFERROR(VLOOKUP($B15,春関!$AQ:$BA,9,FALSE),0)</f>
        <v>575.19999999999993</v>
      </c>
      <c r="F15" s="14">
        <f>IFERROR(VLOOKUP($B15,西日本学生!$AQ:$BA,9,FALSE),0)</f>
        <v>0</v>
      </c>
      <c r="G15" s="14">
        <f>IFERROR(VLOOKUP($B15,学生選抜!$AQ:$BA,9,FALSE),0)</f>
        <v>0</v>
      </c>
      <c r="H15" s="14">
        <f>IFERROR(VLOOKUP($B15,秋関!$AQ:$BA,9,FALSE),0)</f>
        <v>574.4</v>
      </c>
      <c r="I15" s="14">
        <f>IFERROR(VLOOKUP($B15,全日本学生!$AQ:$BA,9,FALSE),0)</f>
        <v>0</v>
      </c>
      <c r="J15" s="4">
        <f t="shared" si="1"/>
        <v>1149.5999999999999</v>
      </c>
    </row>
    <row r="16" spans="1:10" x14ac:dyDescent="0.15">
      <c r="A16" s="2">
        <f t="shared" si="0"/>
        <v>15</v>
      </c>
      <c r="B16" s="6" t="s">
        <v>519</v>
      </c>
      <c r="C16" s="6" t="s">
        <v>458</v>
      </c>
      <c r="D16" s="52">
        <v>3</v>
      </c>
      <c r="E16" s="14">
        <f>IFERROR(VLOOKUP($B16,春関!$AQ:$BA,9,FALSE),0)</f>
        <v>0</v>
      </c>
      <c r="F16" s="14">
        <f>IFERROR(VLOOKUP($B16,西日本学生!$AQ:$BA,9,FALSE),0)</f>
        <v>0</v>
      </c>
      <c r="G16" s="14">
        <f>IFERROR(VLOOKUP($B16,学生選抜!$AQ:$BA,9,FALSE),0)</f>
        <v>0</v>
      </c>
      <c r="H16" s="14">
        <f>IFERROR(VLOOKUP($B16,秋関!$AQ:$BA,9,FALSE),0)</f>
        <v>590.4</v>
      </c>
      <c r="I16" s="14">
        <f>IFERROR(VLOOKUP($B16,全日本学生!$AQ:$BA,9,FALSE),0)</f>
        <v>0</v>
      </c>
      <c r="J16" s="4">
        <f t="shared" si="1"/>
        <v>590.4</v>
      </c>
    </row>
    <row r="17" spans="1:10" x14ac:dyDescent="0.15">
      <c r="A17" s="2">
        <f t="shared" si="0"/>
        <v>16</v>
      </c>
      <c r="B17" s="51" t="s">
        <v>258</v>
      </c>
      <c r="C17" s="179" t="str">
        <f>IFERROR(VLOOKUP($B17,選手!$A:$C,2,FALSE),"")</f>
        <v>京都産業大学</v>
      </c>
      <c r="D17" s="6">
        <f>IFERROR(VLOOKUP($B17,選手!$A:$C,3,FALSE),"")</f>
        <v>4</v>
      </c>
      <c r="E17" s="14">
        <f>IFERROR(VLOOKUP($B17,春関!$AQ:$BA,9,FALSE),0)</f>
        <v>589.19999999999993</v>
      </c>
      <c r="F17" s="14">
        <f>IFERROR(VLOOKUP($B17,西日本学生!$AQ:$BA,9,FALSE),0)</f>
        <v>0</v>
      </c>
      <c r="G17" s="14">
        <f>IFERROR(VLOOKUP($B17,学生選抜!$AQ:$BA,9,FALSE),0)</f>
        <v>0</v>
      </c>
      <c r="H17" s="14">
        <f>IFERROR(VLOOKUP($B17,秋関!$AQ:$BA,9,FALSE),0)</f>
        <v>0</v>
      </c>
      <c r="I17" s="14">
        <f>IFERROR(VLOOKUP($B17,全日本学生!$AQ:$BA,9,FALSE),0)</f>
        <v>0</v>
      </c>
      <c r="J17" s="4">
        <f t="shared" si="1"/>
        <v>589.19999999999993</v>
      </c>
    </row>
    <row r="18" spans="1:10" x14ac:dyDescent="0.15">
      <c r="A18" s="2">
        <f t="shared" si="0"/>
        <v>17</v>
      </c>
      <c r="B18" s="51" t="s">
        <v>273</v>
      </c>
      <c r="C18" s="6" t="str">
        <f>IFERROR(VLOOKUP($B18,選手!$A:$C,2,FALSE),"")</f>
        <v>近畿大学</v>
      </c>
      <c r="D18" s="6">
        <f>IFERROR(VLOOKUP($B18,選手!$A:$C,3,FALSE),"")</f>
        <v>4</v>
      </c>
      <c r="E18" s="14">
        <f>IFERROR(VLOOKUP($B18,春関!$AQ:$BA,9,FALSE),0)</f>
        <v>581.9</v>
      </c>
      <c r="F18" s="14">
        <f>IFERROR(VLOOKUP($B18,西日本学生!$AQ:$BA,9,FALSE),0)</f>
        <v>0</v>
      </c>
      <c r="G18" s="14">
        <f>IFERROR(VLOOKUP($B18,学生選抜!$AQ:$BA,9,FALSE),0)</f>
        <v>0</v>
      </c>
      <c r="H18" s="14">
        <f>IFERROR(VLOOKUP($B18,秋関!$AQ:$BA,9,FALSE),0)</f>
        <v>0</v>
      </c>
      <c r="I18" s="14">
        <f>IFERROR(VLOOKUP($B18,全日本学生!$AQ:$BA,9,FALSE),0)</f>
        <v>0</v>
      </c>
      <c r="J18" s="4">
        <f t="shared" si="1"/>
        <v>581.9</v>
      </c>
    </row>
    <row r="19" spans="1:10" x14ac:dyDescent="0.15">
      <c r="A19" s="2">
        <f t="shared" si="0"/>
        <v>18</v>
      </c>
      <c r="B19" s="51" t="s">
        <v>265</v>
      </c>
      <c r="C19" s="6" t="str">
        <f>IFERROR(VLOOKUP($B19,選手!$A:$C,2,FALSE),"")</f>
        <v>関西大学</v>
      </c>
      <c r="D19" s="6">
        <f>IFERROR(VLOOKUP($B19,選手!$A:$C,3,FALSE),"")</f>
        <v>4</v>
      </c>
      <c r="E19" s="14">
        <f>IFERROR(VLOOKUP($B19,春関!$AQ:$BA,9,FALSE),0)</f>
        <v>581.4</v>
      </c>
      <c r="F19" s="14">
        <f>IFERROR(VLOOKUP($B19,西日本学生!$AQ:$BA,9,FALSE),0)</f>
        <v>0</v>
      </c>
      <c r="G19" s="14">
        <f>IFERROR(VLOOKUP($B19,学生選抜!$AQ:$BA,9,FALSE),0)</f>
        <v>0</v>
      </c>
      <c r="H19" s="14">
        <f>IFERROR(VLOOKUP($B19,秋関!$AQ:$BA,9,FALSE),0)</f>
        <v>0</v>
      </c>
      <c r="I19" s="14">
        <f>IFERROR(VLOOKUP($B19,全日本学生!$AQ:$BA,9,FALSE),0)</f>
        <v>0</v>
      </c>
      <c r="J19" s="4">
        <f t="shared" si="1"/>
        <v>581.4</v>
      </c>
    </row>
    <row r="20" spans="1:10" x14ac:dyDescent="0.15">
      <c r="A20" s="2">
        <f t="shared" si="0"/>
        <v>19</v>
      </c>
      <c r="B20" s="6" t="s">
        <v>468</v>
      </c>
      <c r="C20" s="6" t="s">
        <v>459</v>
      </c>
      <c r="D20" s="52">
        <v>3</v>
      </c>
      <c r="E20" s="14">
        <f>IFERROR(VLOOKUP($B20,春関!$AQ:$BA,9,FALSE),0)</f>
        <v>0</v>
      </c>
      <c r="F20" s="14">
        <f>IFERROR(VLOOKUP($B20,西日本学生!$AQ:$BA,9,FALSE),0)</f>
        <v>0</v>
      </c>
      <c r="G20" s="14">
        <f>IFERROR(VLOOKUP($B20,学生選抜!$AQ:$BA,9,FALSE),0)</f>
        <v>0</v>
      </c>
      <c r="H20" s="14">
        <f>IFERROR(VLOOKUP($B20,秋関!$AQ:$BA,9,FALSE),0)</f>
        <v>575.6</v>
      </c>
      <c r="I20" s="14">
        <f>IFERROR(VLOOKUP($B20,全日本学生!$AQ:$BA,9,FALSE),0)</f>
        <v>0</v>
      </c>
      <c r="J20" s="4">
        <f t="shared" si="1"/>
        <v>575.6</v>
      </c>
    </row>
    <row r="21" spans="1:10" x14ac:dyDescent="0.15">
      <c r="A21" s="2">
        <f t="shared" si="0"/>
        <v>20</v>
      </c>
      <c r="B21" s="6" t="s">
        <v>470</v>
      </c>
      <c r="C21" s="6" t="s">
        <v>459</v>
      </c>
      <c r="D21" s="52">
        <v>3</v>
      </c>
      <c r="E21" s="14">
        <f>IFERROR(VLOOKUP($B21,春関!$AQ:$BA,9,FALSE),0)</f>
        <v>0</v>
      </c>
      <c r="F21" s="14">
        <f>IFERROR(VLOOKUP($B21,西日本学生!$AQ:$BA,9,FALSE),0)</f>
        <v>0</v>
      </c>
      <c r="G21" s="14">
        <f>IFERROR(VLOOKUP($B21,学生選抜!$AQ:$BA,9,FALSE),0)</f>
        <v>0</v>
      </c>
      <c r="H21" s="14">
        <f>IFERROR(VLOOKUP($B21,秋関!$AQ:$BA,9,FALSE),0)</f>
        <v>572.9</v>
      </c>
      <c r="I21" s="14">
        <f>IFERROR(VLOOKUP($B21,全日本学生!$AQ:$BA,9,FALSE),0)</f>
        <v>0</v>
      </c>
      <c r="J21" s="4">
        <f t="shared" si="1"/>
        <v>572.9</v>
      </c>
    </row>
    <row r="22" spans="1:10" x14ac:dyDescent="0.15">
      <c r="A22" s="2">
        <f t="shared" si="0"/>
        <v>21</v>
      </c>
      <c r="B22" s="6" t="s">
        <v>293</v>
      </c>
      <c r="C22" s="6" t="s">
        <v>455</v>
      </c>
      <c r="D22" s="52">
        <v>3</v>
      </c>
      <c r="E22" s="14">
        <f>IFERROR(VLOOKUP($B22,春関!$AQ:$BA,9,FALSE),0)</f>
        <v>0</v>
      </c>
      <c r="F22" s="14">
        <f>IFERROR(VLOOKUP($B22,西日本学生!$AQ:$BA,9,FALSE),0)</f>
        <v>0</v>
      </c>
      <c r="G22" s="14">
        <f>IFERROR(VLOOKUP($B22,学生選抜!$AQ:$BA,9,FALSE),0)</f>
        <v>0</v>
      </c>
      <c r="H22" s="14">
        <f>IFERROR(VLOOKUP($B22,秋関!$AQ:$BA,9,FALSE),0)</f>
        <v>560.4</v>
      </c>
      <c r="I22" s="14">
        <f>IFERROR(VLOOKUP($B22,全日本学生!$AQ:$BA,9,FALSE),0)</f>
        <v>0</v>
      </c>
      <c r="J22" s="4">
        <f t="shared" si="1"/>
        <v>560.4</v>
      </c>
    </row>
    <row r="23" spans="1:10" x14ac:dyDescent="0.15">
      <c r="A23" s="2">
        <f t="shared" si="0"/>
        <v>22</v>
      </c>
      <c r="B23" s="6" t="s">
        <v>475</v>
      </c>
      <c r="C23" s="179" t="s">
        <v>239</v>
      </c>
      <c r="D23" s="52">
        <v>2</v>
      </c>
      <c r="E23" s="14">
        <f>IFERROR(VLOOKUP($B23,春関!$AQ:$BA,9,FALSE),0)</f>
        <v>0</v>
      </c>
      <c r="F23" s="14">
        <f>IFERROR(VLOOKUP($B23,西日本学生!$AQ:$BA,9,FALSE),0)</f>
        <v>0</v>
      </c>
      <c r="G23" s="14">
        <f>IFERROR(VLOOKUP($B23,学生選抜!$AQ:$BA,9,FALSE),0)</f>
        <v>0</v>
      </c>
      <c r="H23" s="14">
        <f>IFERROR(VLOOKUP($B23,秋関!$AQ:$BA,9,FALSE),0)</f>
        <v>548.79999999999995</v>
      </c>
      <c r="I23" s="14">
        <f>IFERROR(VLOOKUP($B23,全日本学生!$AQ:$BA,9,FALSE),0)</f>
        <v>0</v>
      </c>
      <c r="J23" s="4">
        <f t="shared" si="1"/>
        <v>548.79999999999995</v>
      </c>
    </row>
    <row r="24" spans="1:10" x14ac:dyDescent="0.15">
      <c r="A24"/>
      <c r="B24"/>
      <c r="D24"/>
      <c r="E24"/>
      <c r="F24"/>
      <c r="G24"/>
      <c r="H24"/>
      <c r="I24"/>
    </row>
    <row r="25" spans="1:10" x14ac:dyDescent="0.15">
      <c r="A25"/>
      <c r="B25"/>
      <c r="D25"/>
      <c r="E25"/>
      <c r="F25"/>
      <c r="G25"/>
      <c r="H25"/>
      <c r="I25"/>
    </row>
    <row r="26" spans="1:10" x14ac:dyDescent="0.15">
      <c r="A26"/>
      <c r="B26"/>
      <c r="D26"/>
      <c r="E26"/>
      <c r="F26"/>
      <c r="G26"/>
      <c r="H26"/>
      <c r="I26"/>
    </row>
    <row r="27" spans="1:10" x14ac:dyDescent="0.15">
      <c r="A27"/>
      <c r="B27"/>
      <c r="D27"/>
      <c r="E27"/>
      <c r="F27"/>
      <c r="G27"/>
      <c r="H27"/>
      <c r="I27"/>
    </row>
    <row r="28" spans="1:10" x14ac:dyDescent="0.15">
      <c r="A28"/>
      <c r="B28"/>
      <c r="D28"/>
      <c r="E28"/>
      <c r="F28"/>
      <c r="G28"/>
      <c r="H28"/>
      <c r="I28"/>
    </row>
    <row r="29" spans="1:10" x14ac:dyDescent="0.15">
      <c r="A29"/>
      <c r="B29"/>
      <c r="D29"/>
      <c r="E29"/>
      <c r="F29"/>
      <c r="G29"/>
      <c r="H29"/>
      <c r="I29"/>
    </row>
    <row r="30" spans="1:10" x14ac:dyDescent="0.15">
      <c r="A30"/>
      <c r="B30"/>
      <c r="D30"/>
      <c r="E30"/>
      <c r="F30"/>
      <c r="G30"/>
      <c r="H30"/>
      <c r="I30"/>
    </row>
    <row r="31" spans="1:10" x14ac:dyDescent="0.15">
      <c r="A31"/>
      <c r="B31"/>
      <c r="D31"/>
      <c r="E31"/>
      <c r="F31"/>
      <c r="G31"/>
      <c r="H31"/>
      <c r="I31"/>
    </row>
    <row r="32" spans="1:10" x14ac:dyDescent="0.15">
      <c r="A32"/>
      <c r="B32"/>
      <c r="D32"/>
      <c r="E32"/>
      <c r="F32"/>
      <c r="G32"/>
      <c r="H32"/>
      <c r="I32"/>
    </row>
    <row r="33" spans="1:9" x14ac:dyDescent="0.15">
      <c r="A33"/>
      <c r="B33"/>
      <c r="D33"/>
      <c r="E33"/>
      <c r="F33"/>
      <c r="G33"/>
      <c r="H33"/>
      <c r="I33"/>
    </row>
    <row r="34" spans="1:9" x14ac:dyDescent="0.15">
      <c r="A34"/>
      <c r="B34"/>
      <c r="D34"/>
      <c r="E34"/>
      <c r="F34"/>
      <c r="G34"/>
      <c r="H34"/>
      <c r="I34"/>
    </row>
    <row r="35" spans="1:9" x14ac:dyDescent="0.15">
      <c r="A35"/>
      <c r="B35"/>
      <c r="D35"/>
      <c r="E35"/>
      <c r="F35"/>
      <c r="G35"/>
      <c r="H35"/>
      <c r="I35"/>
    </row>
    <row r="36" spans="1:9" x14ac:dyDescent="0.15">
      <c r="A36"/>
      <c r="B36"/>
      <c r="D36"/>
      <c r="E36"/>
      <c r="F36"/>
      <c r="G36"/>
      <c r="H36"/>
      <c r="I36"/>
    </row>
  </sheetData>
  <protectedRanges>
    <protectedRange sqref="B2:B16" name="範囲1_1_1"/>
  </protectedRanges>
  <autoFilter ref="A1:J23" xr:uid="{00000000-0009-0000-0000-000006000000}">
    <sortState ref="A2:J23">
      <sortCondition descending="1" ref="J1:J23"/>
    </sortState>
  </autoFilter>
  <phoneticPr fontId="1"/>
  <conditionalFormatting sqref="D17">
    <cfRule type="cellIs" dxfId="45" priority="7" stopIfTrue="1" operator="equal">
      <formula>10</formula>
    </cfRule>
  </conditionalFormatting>
  <conditionalFormatting sqref="C2:C23">
    <cfRule type="containsText" dxfId="44" priority="1" operator="containsText" text="京都大学">
      <formula>NOT(ISERROR(SEARCH("京都大学",C2)))</formula>
    </cfRule>
    <cfRule type="containsText" dxfId="43" priority="2" operator="containsText" text="近畿大学">
      <formula>NOT(ISERROR(SEARCH("近畿大学",C2)))</formula>
    </cfRule>
    <cfRule type="containsText" dxfId="42" priority="3" operator="containsText" text="同志社大学">
      <formula>NOT(ISERROR(SEARCH("同志社大学",C2)))</formula>
    </cfRule>
    <cfRule type="containsText" dxfId="41" priority="4" operator="containsText" text="立命館大学">
      <formula>NOT(ISERROR(SEARCH("立命館大学",C2)))</formula>
    </cfRule>
    <cfRule type="containsText" dxfId="40" priority="5" operator="containsText" text="関西学院大学">
      <formula>NOT(ISERROR(SEARCH("関西学院大学",C2)))</formula>
    </cfRule>
    <cfRule type="containsText" dxfId="39" priority="6" operator="containsText" text="関西大学">
      <formula>NOT(ISERROR(SEARCH("関西大学",C2)))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"/>
  <sheetViews>
    <sheetView workbookViewId="0">
      <selection activeCell="C10" sqref="C10"/>
    </sheetView>
  </sheetViews>
  <sheetFormatPr defaultRowHeight="13.5" x14ac:dyDescent="0.15"/>
  <cols>
    <col min="1" max="1" width="6.625" style="3" customWidth="1"/>
    <col min="2" max="2" width="13" style="1" customWidth="1"/>
    <col min="3" max="3" width="17" customWidth="1"/>
    <col min="4" max="4" width="7.375" style="3" customWidth="1"/>
    <col min="5" max="7" width="9" style="5" customWidth="1"/>
    <col min="8" max="8" width="9" style="5"/>
    <col min="9" max="9" width="15.875" customWidth="1"/>
  </cols>
  <sheetData>
    <row r="1" spans="1:9" s="3" customFormat="1" x14ac:dyDescent="0.15">
      <c r="A1" s="7" t="s">
        <v>0</v>
      </c>
      <c r="B1" s="7" t="s">
        <v>1</v>
      </c>
      <c r="C1" s="7" t="s">
        <v>2</v>
      </c>
      <c r="D1" s="8" t="s">
        <v>3</v>
      </c>
      <c r="E1" s="7" t="s">
        <v>7</v>
      </c>
      <c r="F1" s="7" t="s">
        <v>10</v>
      </c>
      <c r="G1" s="7" t="s">
        <v>4</v>
      </c>
      <c r="H1" s="7" t="s">
        <v>12</v>
      </c>
      <c r="I1" s="7" t="s">
        <v>6</v>
      </c>
    </row>
    <row r="2" spans="1:9" s="3" customFormat="1" ht="14.25" x14ac:dyDescent="0.15">
      <c r="A2" s="2">
        <f t="shared" ref="A2:A10" si="0">RANK($I2,$I:$I)</f>
        <v>1</v>
      </c>
      <c r="B2" s="172" t="s">
        <v>348</v>
      </c>
      <c r="C2" s="6" t="str">
        <f>IFERROR(VLOOKUP($B2,選手!$A:$C,2,FALSE),"")</f>
        <v>徳島大学</v>
      </c>
      <c r="D2" s="6">
        <f>IFERROR(VLOOKUP($B2,選手!$A:$C,3,FALSE),"")</f>
        <v>3</v>
      </c>
      <c r="E2" s="14">
        <f>IFERROR(VLOOKUP($B2,春関!$AQ:$BA,9,FALSE),0)</f>
        <v>604.19999999999993</v>
      </c>
      <c r="F2" s="14">
        <f>IFERROR(VLOOKUP($B2,西日本学生!$AQ:$BA,9,FALSE),0)</f>
        <v>0</v>
      </c>
      <c r="G2" s="14">
        <f>IFERROR(VLOOKUP($B2,秋関!$AQ:$BA,9,FALSE),0)</f>
        <v>608.70000000000005</v>
      </c>
      <c r="H2" s="14">
        <f>IFERROR(VLOOKUP($B2,全日本学生!$AQ:$BA,9,FALSE),0)</f>
        <v>614.9</v>
      </c>
      <c r="I2" s="4">
        <f t="shared" ref="I2:I10" si="1">LARGE(E2:H2,1)+LARGE(E2:H2,2)+LARGE(E2:H2,3)</f>
        <v>1827.7999999999997</v>
      </c>
    </row>
    <row r="3" spans="1:9" ht="14.25" x14ac:dyDescent="0.15">
      <c r="A3" s="2">
        <f t="shared" si="0"/>
        <v>2</v>
      </c>
      <c r="B3" s="44" t="s">
        <v>340</v>
      </c>
      <c r="C3" s="173" t="str">
        <f>IFERROR(VLOOKUP($B3,選手!$A:$C,2,FALSE),"")</f>
        <v>同志社大学</v>
      </c>
      <c r="D3" s="6">
        <f>IFERROR(VLOOKUP($B3,選手!$A:$C,3,FALSE),"")</f>
        <v>1</v>
      </c>
      <c r="E3" s="14">
        <f>IFERROR(VLOOKUP($B3,春関!$AQ:$BA,9,FALSE),0)</f>
        <v>605.40000000000009</v>
      </c>
      <c r="F3" s="14">
        <f>IFERROR(VLOOKUP($B3,西日本学生!$AQ:$BA,9,FALSE),0)</f>
        <v>0</v>
      </c>
      <c r="G3" s="14">
        <f>IFERROR(VLOOKUP($B3,秋関!$AQ:$BA,9,FALSE),0)</f>
        <v>608.79999999999995</v>
      </c>
      <c r="H3" s="14">
        <f>IFERROR(VLOOKUP($B3,全日本学生!$AQ:$BA,9,FALSE),0)</f>
        <v>607.79999999999995</v>
      </c>
      <c r="I3" s="4">
        <f t="shared" si="1"/>
        <v>1822</v>
      </c>
    </row>
    <row r="4" spans="1:9" ht="14.25" x14ac:dyDescent="0.15">
      <c r="A4" s="2">
        <f t="shared" si="0"/>
        <v>3</v>
      </c>
      <c r="B4" s="171" t="s">
        <v>355</v>
      </c>
      <c r="C4" s="176" t="str">
        <f>IFERROR(VLOOKUP($B4,選手!$A:$C,2,FALSE),"")</f>
        <v>京都大学</v>
      </c>
      <c r="D4" s="6">
        <f>IFERROR(VLOOKUP($B4,選手!$A:$C,3,FALSE),"")</f>
        <v>3</v>
      </c>
      <c r="E4" s="14">
        <f>IFERROR(VLOOKUP($B4,春関!$AQ:$BA,9,FALSE),0)</f>
        <v>562</v>
      </c>
      <c r="F4" s="14">
        <f>IFERROR(VLOOKUP($B4,西日本学生!$AQ:$BA,9,FALSE),0)</f>
        <v>560.70000000000005</v>
      </c>
      <c r="G4" s="14">
        <f>IFERROR(VLOOKUP($B4,秋関!$AQ:$BA,9,FALSE),0)</f>
        <v>582.1</v>
      </c>
      <c r="H4" s="14">
        <f>IFERROR(VLOOKUP($B4,全日本学生!$AQ:$BA,9,FALSE),0)</f>
        <v>0</v>
      </c>
      <c r="I4" s="4">
        <f t="shared" si="1"/>
        <v>1704.8</v>
      </c>
    </row>
    <row r="5" spans="1:9" ht="14.25" x14ac:dyDescent="0.15">
      <c r="A5" s="2">
        <f t="shared" si="0"/>
        <v>4</v>
      </c>
      <c r="B5" s="171" t="s">
        <v>344</v>
      </c>
      <c r="C5" s="178" t="str">
        <f>IFERROR(VLOOKUP($B5,選手!$A:$C,2,FALSE),"")</f>
        <v>近畿大学</v>
      </c>
      <c r="D5" s="6">
        <f>IFERROR(VLOOKUP($B5,選手!$A:$C,3,FALSE),"")</f>
        <v>4</v>
      </c>
      <c r="E5" s="14">
        <f>IFERROR(VLOOKUP($B5,春関!$AQ:$BA,9,FALSE),0)</f>
        <v>594.40000000000009</v>
      </c>
      <c r="F5" s="14">
        <f>IFERROR(VLOOKUP($B5,西日本学生!$AQ:$BA,9,FALSE),0)</f>
        <v>593.5</v>
      </c>
      <c r="G5" s="14">
        <f>IFERROR(VLOOKUP($B5,秋関!$AQ:$BA,9,FALSE),0)</f>
        <v>0</v>
      </c>
      <c r="H5" s="14">
        <f>IFERROR(VLOOKUP($B5,全日本学生!$AQ:$BA,9,FALSE),0)</f>
        <v>0</v>
      </c>
      <c r="I5" s="4">
        <f t="shared" si="1"/>
        <v>1187.9000000000001</v>
      </c>
    </row>
    <row r="6" spans="1:9" x14ac:dyDescent="0.15">
      <c r="A6" s="2">
        <f t="shared" si="0"/>
        <v>5</v>
      </c>
      <c r="B6" s="6" t="s">
        <v>368</v>
      </c>
      <c r="C6" s="176" t="s">
        <v>521</v>
      </c>
      <c r="D6" s="52">
        <v>4</v>
      </c>
      <c r="E6" s="14">
        <f>IFERROR(VLOOKUP($B6,春関!$AQ:$BA,9,FALSE),0)</f>
        <v>0</v>
      </c>
      <c r="F6" s="14">
        <f>IFERROR(VLOOKUP($B6,西日本学生!$AQ:$BA,9,FALSE),0)</f>
        <v>0</v>
      </c>
      <c r="G6" s="14">
        <f>IFERROR(VLOOKUP($B6,秋関!$AQ:$BA,9,FALSE),0)</f>
        <v>594.9</v>
      </c>
      <c r="H6" s="14">
        <f>IFERROR(VLOOKUP($B6,全日本学生!$AQ:$BA,9,FALSE),0)</f>
        <v>591.29999999999995</v>
      </c>
      <c r="I6" s="4">
        <f t="shared" si="1"/>
        <v>1186.1999999999998</v>
      </c>
    </row>
    <row r="7" spans="1:9" ht="14.25" x14ac:dyDescent="0.15">
      <c r="A7" s="2">
        <f t="shared" si="0"/>
        <v>6</v>
      </c>
      <c r="B7" s="171" t="s">
        <v>339</v>
      </c>
      <c r="C7" s="174" t="str">
        <f>IFERROR(VLOOKUP($B7,選手!$A:$C,2,FALSE),"")</f>
        <v>立命館大学</v>
      </c>
      <c r="D7" s="6">
        <f>IFERROR(VLOOKUP($B7,選手!$A:$C,3,FALSE),"")</f>
        <v>4</v>
      </c>
      <c r="E7" s="14">
        <f>IFERROR(VLOOKUP($B7,春関!$AQ:$BA,9,FALSE),0)</f>
        <v>596.9</v>
      </c>
      <c r="F7" s="14">
        <f>IFERROR(VLOOKUP($B7,西日本学生!$AQ:$BA,9,FALSE),0)</f>
        <v>0</v>
      </c>
      <c r="G7" s="14">
        <f>IFERROR(VLOOKUP($B7,秋関!$AQ:$BA,9,FALSE),0)</f>
        <v>576.5</v>
      </c>
      <c r="H7" s="14">
        <f>IFERROR(VLOOKUP($B7,全日本学生!$AQ:$BA,9,FALSE),0)</f>
        <v>0</v>
      </c>
      <c r="I7" s="4">
        <f t="shared" si="1"/>
        <v>1173.4000000000001</v>
      </c>
    </row>
    <row r="8" spans="1:9" ht="14.25" x14ac:dyDescent="0.15">
      <c r="A8" s="2">
        <f t="shared" si="0"/>
        <v>7</v>
      </c>
      <c r="B8" s="171" t="s">
        <v>341</v>
      </c>
      <c r="C8" s="173" t="str">
        <f>IFERROR(VLOOKUP($B8,選手!$A:$C,2,FALSE),"")</f>
        <v>同志社大学</v>
      </c>
      <c r="D8" s="6">
        <f>IFERROR(VLOOKUP($B8,選手!$A:$C,3,FALSE),"")</f>
        <v>3</v>
      </c>
      <c r="E8" s="14">
        <f>IFERROR(VLOOKUP($B8,春関!$AQ:$BA,9,FALSE),0)</f>
        <v>604.79999999999995</v>
      </c>
      <c r="F8" s="14">
        <f>IFERROR(VLOOKUP($B8,西日本学生!$AQ:$BA,9,FALSE),0)</f>
        <v>0</v>
      </c>
      <c r="G8" s="14">
        <f>IFERROR(VLOOKUP($B8,秋関!$AQ:$BA,9,FALSE),0)</f>
        <v>0</v>
      </c>
      <c r="H8" s="14">
        <f>IFERROR(VLOOKUP($B8,全日本学生!$AQ:$BA,9,FALSE),0)</f>
        <v>0</v>
      </c>
      <c r="I8" s="4">
        <f t="shared" si="1"/>
        <v>604.79999999999995</v>
      </c>
    </row>
    <row r="9" spans="1:9" x14ac:dyDescent="0.15">
      <c r="A9" s="2">
        <f t="shared" si="0"/>
        <v>8</v>
      </c>
      <c r="B9" s="6" t="s">
        <v>480</v>
      </c>
      <c r="C9" s="6" t="s">
        <v>481</v>
      </c>
      <c r="D9" s="52">
        <v>3</v>
      </c>
      <c r="E9" s="14">
        <f>IFERROR(VLOOKUP($B9,春関!$AQ:$BA,9,FALSE),0)</f>
        <v>0</v>
      </c>
      <c r="F9" s="14">
        <f>IFERROR(VLOOKUP($B9,西日本学生!$AQ:$BA,9,FALSE),0)</f>
        <v>0</v>
      </c>
      <c r="G9" s="14">
        <f>IFERROR(VLOOKUP($B9,秋関!$AQ:$BA,9,FALSE),0)</f>
        <v>587.5</v>
      </c>
      <c r="H9" s="14">
        <f>IFERROR(VLOOKUP($B9,全日本学生!$AQ:$BA,9,FALSE),0)</f>
        <v>0</v>
      </c>
      <c r="I9" s="4">
        <f t="shared" si="1"/>
        <v>587.5</v>
      </c>
    </row>
    <row r="10" spans="1:9" x14ac:dyDescent="0.15">
      <c r="A10" s="2">
        <f t="shared" si="0"/>
        <v>9</v>
      </c>
      <c r="B10" s="6" t="s">
        <v>479</v>
      </c>
      <c r="C10" s="175" t="s">
        <v>459</v>
      </c>
      <c r="D10" s="52">
        <v>3</v>
      </c>
      <c r="E10" s="14">
        <f>IFERROR(VLOOKUP($B10,春関!$AQ:$BA,9,FALSE),0)</f>
        <v>0</v>
      </c>
      <c r="F10" s="14">
        <f>IFERROR(VLOOKUP($B10,西日本学生!$AQ:$BA,9,FALSE),0)</f>
        <v>0</v>
      </c>
      <c r="G10" s="14">
        <f>IFERROR(VLOOKUP($B10,秋関!$AQ:$BA,9,FALSE),0)</f>
        <v>582.70000000000005</v>
      </c>
      <c r="H10" s="14">
        <f>IFERROR(VLOOKUP($B10,全日本学生!$AQ:$BA,9,FALSE),0)</f>
        <v>0</v>
      </c>
      <c r="I10" s="4">
        <f t="shared" si="1"/>
        <v>582.70000000000005</v>
      </c>
    </row>
    <row r="11" spans="1:9" x14ac:dyDescent="0.15">
      <c r="A11"/>
      <c r="B11"/>
      <c r="D11"/>
      <c r="E11"/>
      <c r="F11"/>
      <c r="G11"/>
      <c r="H11"/>
    </row>
    <row r="12" spans="1:9" x14ac:dyDescent="0.15">
      <c r="A12"/>
      <c r="B12"/>
      <c r="D12"/>
      <c r="E12"/>
      <c r="F12"/>
      <c r="G12"/>
      <c r="H12"/>
    </row>
    <row r="13" spans="1:9" x14ac:dyDescent="0.15">
      <c r="A13"/>
      <c r="B13"/>
      <c r="D13"/>
      <c r="E13"/>
      <c r="F13"/>
      <c r="G13"/>
      <c r="H13"/>
    </row>
    <row r="14" spans="1:9" x14ac:dyDescent="0.15">
      <c r="A14"/>
      <c r="B14"/>
      <c r="D14"/>
    </row>
    <row r="15" spans="1:9" x14ac:dyDescent="0.15">
      <c r="A15"/>
      <c r="B15"/>
      <c r="D15"/>
    </row>
    <row r="16" spans="1:9" x14ac:dyDescent="0.15">
      <c r="A16"/>
      <c r="B16"/>
      <c r="D16"/>
    </row>
    <row r="17" spans="1:4" x14ac:dyDescent="0.15">
      <c r="A17"/>
      <c r="B17"/>
      <c r="D17"/>
    </row>
    <row r="18" spans="1:4" x14ac:dyDescent="0.15">
      <c r="A18"/>
      <c r="B18"/>
      <c r="D18"/>
    </row>
    <row r="19" spans="1:4" x14ac:dyDescent="0.15">
      <c r="A19"/>
      <c r="B19"/>
      <c r="D19"/>
    </row>
    <row r="20" spans="1:4" x14ac:dyDescent="0.15">
      <c r="A20"/>
      <c r="B20"/>
      <c r="D20"/>
    </row>
  </sheetData>
  <autoFilter ref="A1:I20" xr:uid="{00000000-0009-0000-0000-000007000000}">
    <sortState ref="A2:I20">
      <sortCondition descending="1" ref="I1:I20"/>
    </sortState>
  </autoFilter>
  <phoneticPr fontId="1"/>
  <conditionalFormatting sqref="D7">
    <cfRule type="cellIs" dxfId="38" priority="1" stopIfTrue="1" operator="equal">
      <formula>10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10mS60M</vt:lpstr>
      <vt:lpstr>10mS60W </vt:lpstr>
      <vt:lpstr>秋関</vt:lpstr>
      <vt:lpstr>10mAP60M </vt:lpstr>
      <vt:lpstr>10mAP60W</vt:lpstr>
      <vt:lpstr>50m3x40M</vt:lpstr>
      <vt:lpstr>50m3x40W</vt:lpstr>
      <vt:lpstr>50mP60M</vt:lpstr>
      <vt:lpstr>50mP60W </vt:lpstr>
      <vt:lpstr>BPDS60M</vt:lpstr>
      <vt:lpstr>BPDS60W</vt:lpstr>
      <vt:lpstr>春関</vt:lpstr>
      <vt:lpstr>西日本学生</vt:lpstr>
      <vt:lpstr>学生選抜</vt:lpstr>
      <vt:lpstr>全日本学生</vt:lpstr>
      <vt:lpstr>新人戦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伸子</cp:lastModifiedBy>
  <dcterms:created xsi:type="dcterms:W3CDTF">2014-05-15T01:33:18Z</dcterms:created>
  <dcterms:modified xsi:type="dcterms:W3CDTF">2018-11-04T05:39:14Z</dcterms:modified>
</cp:coreProperties>
</file>